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U42" i="1" l="1"/>
  <c r="U41" i="1"/>
  <c r="U39" i="1"/>
  <c r="U38" i="1"/>
  <c r="Q11" i="1" l="1"/>
  <c r="Q19" i="1"/>
  <c r="V39" i="1"/>
  <c r="V38" i="1"/>
  <c r="V41" i="1" l="1"/>
  <c r="V42" i="1"/>
  <c r="V19" i="1"/>
  <c r="U19" i="1"/>
  <c r="V11" i="1"/>
  <c r="U11" i="1"/>
  <c r="O41" i="1"/>
  <c r="O42" i="1"/>
  <c r="O39" i="1"/>
  <c r="O38" i="1"/>
  <c r="U36" i="1" l="1"/>
  <c r="T36" i="1"/>
  <c r="S36" i="1"/>
  <c r="R36" i="1"/>
  <c r="Q36" i="1"/>
  <c r="P36" i="1"/>
  <c r="R21" i="1" s="1"/>
  <c r="O36" i="1"/>
  <c r="U28" i="1"/>
  <c r="U27" i="1"/>
  <c r="U24" i="1"/>
  <c r="A1" i="1"/>
  <c r="T21" i="1" l="1"/>
  <c r="T18" i="1"/>
  <c r="T15" i="1"/>
  <c r="T13" i="1"/>
  <c r="T10" i="1"/>
  <c r="T22" i="1"/>
  <c r="T19" i="1"/>
  <c r="T17" i="1"/>
  <c r="T14" i="1"/>
  <c r="T11" i="1"/>
  <c r="T9" i="1"/>
  <c r="T8" i="1" s="1"/>
  <c r="U10" i="1"/>
  <c r="R14" i="1"/>
  <c r="R13" i="1"/>
  <c r="R15" i="1"/>
  <c r="U18" i="1"/>
  <c r="U22" i="1"/>
  <c r="S15" i="1"/>
  <c r="S10" i="1"/>
  <c r="O18" i="1"/>
  <c r="O13" i="1"/>
  <c r="P18" i="1"/>
  <c r="P13" i="1"/>
  <c r="S17" i="1"/>
  <c r="S13" i="1"/>
  <c r="O15" i="1"/>
  <c r="O9" i="1"/>
  <c r="O8" i="1" s="1"/>
  <c r="P15" i="1"/>
  <c r="P9" i="1"/>
  <c r="P8" i="1" s="1"/>
  <c r="Q15" i="1"/>
  <c r="Q10" i="1"/>
  <c r="O14" i="1"/>
  <c r="P14" i="1"/>
  <c r="Q14" i="1"/>
  <c r="Q9" i="1"/>
  <c r="Q8" i="1" s="1"/>
  <c r="Q18" i="1"/>
  <c r="Q13" i="1"/>
  <c r="S18" i="1"/>
  <c r="S14" i="1"/>
  <c r="S9" i="1"/>
  <c r="O10" i="1"/>
  <c r="P10" i="1"/>
  <c r="Q17" i="1"/>
  <c r="U9" i="1"/>
  <c r="U8" i="1" s="1"/>
  <c r="R22" i="1"/>
  <c r="U13" i="1"/>
  <c r="U14" i="1"/>
  <c r="U15" i="1"/>
  <c r="R17" i="1"/>
  <c r="R18" i="1"/>
  <c r="R19" i="1"/>
  <c r="S21" i="1"/>
  <c r="S22" i="1"/>
  <c r="R9" i="1"/>
  <c r="R10" i="1"/>
  <c r="R11" i="1"/>
  <c r="U21" i="1"/>
  <c r="U7" i="1" l="1"/>
  <c r="T7" i="1"/>
  <c r="T20" i="1"/>
  <c r="T16" i="1"/>
  <c r="T12" i="1"/>
  <c r="S8" i="1"/>
  <c r="U17" i="1"/>
  <c r="U16" i="1" s="1"/>
  <c r="U20" i="1"/>
  <c r="R12" i="1"/>
  <c r="P12" i="1"/>
  <c r="R16" i="1"/>
  <c r="R20" i="1"/>
  <c r="Q16" i="1"/>
  <c r="Q7" i="1"/>
  <c r="O7" i="1"/>
  <c r="S16" i="1"/>
  <c r="O16" i="1"/>
  <c r="Q12" i="1"/>
  <c r="P7" i="1"/>
  <c r="P16" i="1"/>
  <c r="S12" i="1"/>
  <c r="O12" i="1"/>
  <c r="S20" i="1"/>
  <c r="R8" i="1"/>
  <c r="U12" i="1"/>
  <c r="U6" i="1" l="1"/>
  <c r="V7" i="1"/>
  <c r="T6" i="1"/>
  <c r="V16" i="1"/>
  <c r="S7" i="1"/>
  <c r="Q6" i="1"/>
  <c r="O6" i="1"/>
  <c r="P6" i="1"/>
  <c r="R7" i="1"/>
  <c r="V6" i="1" l="1"/>
  <c r="S6" i="1"/>
  <c r="R6" i="1"/>
</calcChain>
</file>

<file path=xl/sharedStrings.xml><?xml version="1.0" encoding="utf-8"?>
<sst xmlns="http://schemas.openxmlformats.org/spreadsheetml/2006/main" count="113" uniqueCount="87">
  <si>
    <t>№ п/п</t>
  </si>
  <si>
    <t>Источник финансирования</t>
  </si>
  <si>
    <r>
      <t xml:space="preserve">Всего утверждено на весь период реализации ИП (полная стоимость) </t>
    </r>
    <r>
      <rPr>
        <vertAlign val="superscript"/>
        <sz val="9"/>
        <rFont val="Tahoma"/>
        <family val="2"/>
        <charset val="204"/>
      </rPr>
      <t>1</t>
    </r>
  </si>
  <si>
    <r>
      <t xml:space="preserve">Отклонения </t>
    </r>
    <r>
      <rPr>
        <vertAlign val="superscript"/>
        <sz val="9"/>
        <rFont val="Tahoma"/>
        <family val="2"/>
        <charset val="204"/>
      </rPr>
      <t>2</t>
    </r>
  </si>
  <si>
    <t xml:space="preserve">тыс.руб. </t>
  </si>
  <si>
    <t>%</t>
  </si>
  <si>
    <t>Всего</t>
  </si>
  <si>
    <t>Собственные средства</t>
  </si>
  <si>
    <t>1.1</t>
  </si>
  <si>
    <t>Прибыль направляемая на инвестиции</t>
  </si>
  <si>
    <t>1.1.1</t>
  </si>
  <si>
    <t>за счет платы за технологическое присоединение</t>
  </si>
  <si>
    <t>1.2</t>
  </si>
  <si>
    <t>Амортизационные отчисления</t>
  </si>
  <si>
    <t>1.3</t>
  </si>
  <si>
    <t>Прочие собственные средства</t>
  </si>
  <si>
    <t>2</t>
  </si>
  <si>
    <t>Привлеченные средства</t>
  </si>
  <si>
    <t>2.1</t>
  </si>
  <si>
    <t>Кредиты</t>
  </si>
  <si>
    <t>2.2</t>
  </si>
  <si>
    <t>Займы</t>
  </si>
  <si>
    <t>2.3</t>
  </si>
  <si>
    <t>Прочие привлеченные средства</t>
  </si>
  <si>
    <t>3</t>
  </si>
  <si>
    <t>Бюджетное финансирование</t>
  </si>
  <si>
    <t>3.1</t>
  </si>
  <si>
    <t>Федеральный бюджет</t>
  </si>
  <si>
    <t>3.2</t>
  </si>
  <si>
    <t>Бюджет субъекта РФ</t>
  </si>
  <si>
    <t>3.3</t>
  </si>
  <si>
    <t>Бюджет муниципального образования</t>
  </si>
  <si>
    <t>4</t>
  </si>
  <si>
    <t>Прочие источники финансирования</t>
  </si>
  <si>
    <t>4.1</t>
  </si>
  <si>
    <t>Лизинг</t>
  </si>
  <si>
    <t>4.2</t>
  </si>
  <si>
    <t>Прочие</t>
  </si>
  <si>
    <t>5</t>
  </si>
  <si>
    <t>Справочно:</t>
  </si>
  <si>
    <t>5.1</t>
  </si>
  <si>
    <t>Чистая прибыль в т.ч.</t>
  </si>
  <si>
    <t>5.1.0</t>
  </si>
  <si>
    <t/>
  </si>
  <si>
    <t>5.2</t>
  </si>
  <si>
    <r>
      <t xml:space="preserve">Доход на инвестированный капитал </t>
    </r>
    <r>
      <rPr>
        <vertAlign val="superscript"/>
        <sz val="9"/>
        <rFont val="Tahoma"/>
        <family val="2"/>
        <charset val="204"/>
      </rPr>
      <t>3</t>
    </r>
  </si>
  <si>
    <t>5.3</t>
  </si>
  <si>
    <r>
      <t xml:space="preserve">Возврат инвест. капитала (RAB) </t>
    </r>
    <r>
      <rPr>
        <vertAlign val="superscript"/>
        <sz val="9"/>
        <rFont val="Tahoma"/>
        <family val="2"/>
        <charset val="204"/>
      </rPr>
      <t>3</t>
    </r>
  </si>
  <si>
    <t>Группа, к которой относятся мероприятия инвестиционной программы</t>
  </si>
  <si>
    <t>Подгруппа, к которой относятся мероприятия инвестиционной программы</t>
  </si>
  <si>
    <t>Наименование строек</t>
  </si>
  <si>
    <t>Период реализации согласно ИП, лет</t>
  </si>
  <si>
    <r>
      <t>Плановый год ввода в эксплуатацию / выполнения мероприятия</t>
    </r>
    <r>
      <rPr>
        <sz val="3"/>
        <rFont val="Tahoma"/>
        <family val="2"/>
        <charset val="204"/>
      </rPr>
      <t xml:space="preserve"> </t>
    </r>
    <r>
      <rPr>
        <vertAlign val="superscript"/>
        <sz val="9"/>
        <rFont val="Tahoma"/>
        <family val="2"/>
        <charset val="204"/>
      </rPr>
      <t>1</t>
    </r>
  </si>
  <si>
    <t>Фактическая дата ввода в эксплуатацию / выполнения мероприятия</t>
  </si>
  <si>
    <r>
      <t xml:space="preserve">Стадия выполнения </t>
    </r>
    <r>
      <rPr>
        <vertAlign val="superscript"/>
        <sz val="9"/>
        <rFont val="Tahoma"/>
        <family val="2"/>
        <charset val="204"/>
      </rPr>
      <t>2</t>
    </r>
    <r>
      <rPr>
        <sz val="11"/>
        <color theme="1"/>
        <rFont val="Calibri"/>
        <family val="2"/>
        <scheme val="minor"/>
      </rPr>
      <t>, %</t>
    </r>
  </si>
  <si>
    <t>Внесены изменения по объектам</t>
  </si>
  <si>
    <t>Внесены изменения по источникам финансирования</t>
  </si>
  <si>
    <t>Стоимостная оценка инвестиций</t>
  </si>
  <si>
    <t>из них за счет:</t>
  </si>
  <si>
    <r>
      <t xml:space="preserve">Осталось профинансировать по результатам отчетного периода </t>
    </r>
    <r>
      <rPr>
        <vertAlign val="superscript"/>
        <sz val="9"/>
        <rFont val="Tahoma"/>
        <family val="2"/>
        <charset val="204"/>
      </rPr>
      <t>4</t>
    </r>
  </si>
  <si>
    <t>уточнения стоимости по результатам утвержденной проектно-сметной документации</t>
  </si>
  <si>
    <t>уточнения стоимости по результатам конкурсов, заключенных договоров (закупочных процедур)</t>
  </si>
  <si>
    <t>Прочее</t>
  </si>
  <si>
    <t>месяц</t>
  </si>
  <si>
    <t>год</t>
  </si>
  <si>
    <t>план</t>
  </si>
  <si>
    <t>факт</t>
  </si>
  <si>
    <t>наименование</t>
  </si>
  <si>
    <t>Прочие объекты и мероприятия, относимые к регулируемому виду деятельности</t>
  </si>
  <si>
    <t>1</t>
  </si>
  <si>
    <r>
      <rPr>
        <vertAlign val="superscript"/>
        <sz val="9"/>
        <rFont val="Tahoma"/>
        <family val="2"/>
        <charset val="204"/>
      </rPr>
      <t>1</t>
    </r>
    <r>
      <rPr>
        <sz val="9"/>
        <rFont val="Tahoma"/>
        <family val="2"/>
        <charset val="204"/>
      </rPr>
      <t xml:space="preserve"> В соответствии с утвержденной инвестиционной программой</t>
    </r>
  </si>
  <si>
    <r>
      <rPr>
        <vertAlign val="superscript"/>
        <sz val="9"/>
        <rFont val="Tahoma"/>
        <family val="2"/>
        <charset val="204"/>
      </rPr>
      <t>2</t>
    </r>
    <r>
      <rPr>
        <sz val="9"/>
        <rFont val="Tahoma"/>
        <family val="2"/>
        <charset val="204"/>
      </rPr>
      <t xml:space="preserve"> Нарастающим итогом за год</t>
    </r>
  </si>
  <si>
    <r>
      <rPr>
        <vertAlign val="superscript"/>
        <sz val="9"/>
        <rFont val="Tahoma"/>
        <family val="2"/>
        <charset val="204"/>
      </rPr>
      <t>3</t>
    </r>
    <r>
      <rPr>
        <sz val="9"/>
        <rFont val="Tahoma"/>
        <family val="2"/>
        <charset val="204"/>
      </rPr>
      <t xml:space="preserve"> При государственном регулировании цен (тарифов) с применением метода обеспечения доходности инвестированного капитала</t>
    </r>
  </si>
  <si>
    <r>
      <rPr>
        <vertAlign val="superscript"/>
        <sz val="9"/>
        <rFont val="Tahoma"/>
        <family val="2"/>
        <charset val="204"/>
      </rPr>
      <t>4</t>
    </r>
    <r>
      <rPr>
        <sz val="9"/>
        <rFont val="Tahoma"/>
        <family val="2"/>
        <charset val="204"/>
      </rPr>
      <t xml:space="preserve"> В ценах отчетного года</t>
    </r>
  </si>
  <si>
    <t>реконструкция или модернизация существующих объектов  водоснабжения, за исключением  сетей водоснабжения</t>
  </si>
  <si>
    <t>Строительство новых объектов водоснабжения, не связанных с подключением (технологическим присоединением) новых потребителей, в том числе строительство новых  сетей  водоснабжения</t>
  </si>
  <si>
    <t>Реконструкция или модернизация существующих объектов водоснабжения в целях снижения уровня износа существующих объектов водоснабжения</t>
  </si>
  <si>
    <t>Строительство двух магистральных (подающих) водоводов из полиэтиленовых труб от НФС с. Сергиевск до КП п. Сургут и от НФС п.г.т. Суходол до КП-1 п.г.т. Суходол с применением горизонтально-направленного бурения при прохождении особо сложных участков сети, а именно: реки, автомобильные дороги и железнодорожные пути</t>
  </si>
  <si>
    <t>Реконстркуция здания НФС с. Сергиевск, автоматизация НФС с. Сергиевск</t>
  </si>
  <si>
    <t>2017</t>
  </si>
  <si>
    <t>Проектирование и строительство Сергиевского группового водопровода, II очередь (руб., с НДС)</t>
  </si>
  <si>
    <r>
      <t xml:space="preserve">Утверждено на 2017 год </t>
    </r>
    <r>
      <rPr>
        <vertAlign val="superscript"/>
        <sz val="9"/>
        <rFont val="Tahoma"/>
        <family val="2"/>
        <charset val="204"/>
      </rPr>
      <t>1</t>
    </r>
  </si>
  <si>
    <r>
      <t xml:space="preserve">Факт за 1 квартал 2017 года </t>
    </r>
    <r>
      <rPr>
        <vertAlign val="superscript"/>
        <sz val="9"/>
        <rFont val="Tahoma"/>
        <family val="2"/>
        <charset val="204"/>
      </rPr>
      <t>2,4</t>
    </r>
  </si>
  <si>
    <r>
      <t xml:space="preserve">Факт за 1 полугодие 2017 года </t>
    </r>
    <r>
      <rPr>
        <vertAlign val="superscript"/>
        <sz val="9"/>
        <rFont val="Tahoma"/>
        <family val="2"/>
        <charset val="204"/>
      </rPr>
      <t>2,4</t>
    </r>
  </si>
  <si>
    <r>
      <t xml:space="preserve">Факт за 9 месяцев 2017 года </t>
    </r>
    <r>
      <rPr>
        <vertAlign val="superscript"/>
        <sz val="9"/>
        <rFont val="Tahoma"/>
        <family val="2"/>
        <charset val="204"/>
      </rPr>
      <t>2,4</t>
    </r>
  </si>
  <si>
    <r>
      <t xml:space="preserve">Факт за год 2017 года </t>
    </r>
    <r>
      <rPr>
        <vertAlign val="superscript"/>
        <sz val="9"/>
        <rFont val="Tahoma"/>
        <family val="2"/>
        <charset val="204"/>
      </rPr>
      <t>2,4</t>
    </r>
  </si>
  <si>
    <t>Сентябрь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</si>
</sst>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b/>
      <sz val="14"/>
      <name val="Franklin Gothic Medium"/>
      <family val="2"/>
      <charset val="204"/>
    </font>
    <font>
      <b/>
      <sz val="10"/>
      <name val="Tahoma"/>
      <family val="2"/>
      <charset val="204"/>
    </font>
    <font>
      <sz val="10"/>
      <name val="Arial Cyr"/>
      <charset val="204"/>
    </font>
    <font>
      <b/>
      <sz val="9"/>
      <name val="Tahoma"/>
      <family val="2"/>
      <charset val="204"/>
    </font>
    <font>
      <sz val="9"/>
      <name val="Tahoma"/>
      <family val="2"/>
      <charset val="204"/>
    </font>
    <font>
      <sz val="10"/>
      <name val="Tahoma"/>
      <family val="2"/>
      <charset val="204"/>
    </font>
    <font>
      <vertAlign val="superscript"/>
      <sz val="9"/>
      <name val="Tahoma"/>
      <family val="2"/>
      <charset val="204"/>
    </font>
    <font>
      <i/>
      <sz val="9"/>
      <name val="Tahoma"/>
      <family val="2"/>
      <charset val="204"/>
    </font>
    <font>
      <b/>
      <sz val="9"/>
      <color indexed="62"/>
      <name val="Tahoma"/>
      <family val="2"/>
      <charset val="204"/>
    </font>
    <font>
      <sz val="3"/>
      <name val="Tahoma"/>
      <family val="2"/>
      <charset val="204"/>
    </font>
    <font>
      <b/>
      <sz val="9"/>
      <color indexed="10"/>
      <name val="Tahoma"/>
      <family val="2"/>
      <charset val="204"/>
    </font>
    <font>
      <sz val="11"/>
      <color indexed="22"/>
      <name val="Wingdings 2"/>
      <family val="1"/>
      <charset val="2"/>
    </font>
    <font>
      <b/>
      <sz val="1"/>
      <color indexed="9"/>
      <name val="Tahoma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lightDown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 style="thin">
        <color indexed="55"/>
      </top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55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5"/>
      </left>
      <right/>
      <top style="thick">
        <color indexed="55"/>
      </top>
      <bottom/>
      <diagonal/>
    </border>
    <border>
      <left style="thin">
        <color indexed="55"/>
      </left>
      <right style="thin">
        <color indexed="55"/>
      </right>
      <top style="thick">
        <color indexed="55"/>
      </top>
      <bottom/>
      <diagonal/>
    </border>
    <border>
      <left style="thin">
        <color indexed="55"/>
      </left>
      <right/>
      <top style="thick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ck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/>
      <bottom/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/>
      <bottom style="thick">
        <color indexed="55"/>
      </bottom>
      <diagonal/>
    </border>
    <border>
      <left style="thin">
        <color indexed="55"/>
      </left>
      <right/>
      <top style="thin">
        <color indexed="55"/>
      </top>
      <bottom style="thick">
        <color indexed="55"/>
      </bottom>
      <diagonal/>
    </border>
    <border>
      <left style="thin">
        <color indexed="55"/>
      </left>
      <right style="thin">
        <color indexed="55"/>
      </right>
      <top/>
      <bottom style="thick">
        <color indexed="55"/>
      </bottom>
      <diagonal/>
    </border>
    <border>
      <left/>
      <right/>
      <top style="thin">
        <color indexed="55"/>
      </top>
      <bottom style="thick">
        <color indexed="55"/>
      </bottom>
      <diagonal/>
    </border>
    <border>
      <left/>
      <right/>
      <top style="thick">
        <color indexed="55"/>
      </top>
      <bottom/>
      <diagonal/>
    </border>
  </borders>
  <cellStyleXfs count="7">
    <xf numFmtId="0" fontId="0" fillId="0" borderId="0"/>
    <xf numFmtId="0" fontId="1" fillId="0" borderId="0" applyBorder="0">
      <alignment horizontal="center" vertical="center" wrapText="1"/>
    </xf>
    <xf numFmtId="0" fontId="3" fillId="0" borderId="0"/>
    <xf numFmtId="0" fontId="4" fillId="0" borderId="3" applyBorder="0">
      <alignment horizontal="center" vertical="center" wrapText="1"/>
    </xf>
    <xf numFmtId="4" fontId="5" fillId="3" borderId="5" applyBorder="0">
      <alignment horizontal="right"/>
    </xf>
    <xf numFmtId="4" fontId="5" fillId="4" borderId="6" applyBorder="0">
      <alignment horizontal="right"/>
    </xf>
    <xf numFmtId="0" fontId="3" fillId="0" borderId="0"/>
  </cellStyleXfs>
  <cellXfs count="151">
    <xf numFmtId="0" fontId="0" fillId="0" borderId="0" xfId="0"/>
    <xf numFmtId="0" fontId="2" fillId="0" borderId="1" xfId="1" applyFont="1" applyFill="1" applyBorder="1" applyAlignment="1" applyProtection="1">
      <alignment horizontal="left" vertical="center"/>
    </xf>
    <xf numFmtId="0" fontId="4" fillId="2" borderId="0" xfId="2" applyFont="1" applyFill="1" applyBorder="1" applyAlignment="1" applyProtection="1">
      <alignment horizontal="center" vertical="center" wrapText="1"/>
    </xf>
    <xf numFmtId="0" fontId="5" fillId="0" borderId="0" xfId="2" applyFont="1" applyFill="1" applyAlignment="1" applyProtection="1">
      <alignment vertical="center" wrapText="1"/>
    </xf>
    <xf numFmtId="0" fontId="6" fillId="0" borderId="0" xfId="1" applyFont="1" applyFill="1" applyBorder="1" applyAlignment="1" applyProtection="1">
      <alignment horizontal="left" vertical="center"/>
    </xf>
    <xf numFmtId="0" fontId="5" fillId="2" borderId="1" xfId="2" applyFont="1" applyFill="1" applyBorder="1" applyAlignment="1" applyProtection="1">
      <alignment vertical="center" wrapText="1"/>
    </xf>
    <xf numFmtId="0" fontId="5" fillId="2" borderId="0" xfId="2" applyFont="1" applyFill="1" applyBorder="1" applyAlignment="1" applyProtection="1">
      <alignment horizontal="center" vertical="center" wrapText="1"/>
    </xf>
    <xf numFmtId="0" fontId="5" fillId="2" borderId="0" xfId="2" applyFont="1" applyFill="1" applyBorder="1" applyAlignment="1" applyProtection="1">
      <alignment vertical="center" wrapText="1"/>
    </xf>
    <xf numFmtId="0" fontId="5" fillId="0" borderId="1" xfId="3" applyFont="1" applyFill="1" applyBorder="1" applyAlignment="1" applyProtection="1">
      <alignment horizontal="center" vertical="center" wrapText="1"/>
    </xf>
    <xf numFmtId="0" fontId="5" fillId="0" borderId="4" xfId="2" applyFont="1" applyFill="1" applyBorder="1" applyAlignment="1" applyProtection="1">
      <alignment vertical="center" wrapText="1"/>
    </xf>
    <xf numFmtId="0" fontId="5" fillId="0" borderId="0" xfId="3" applyFont="1" applyFill="1" applyBorder="1" applyAlignment="1" applyProtection="1">
      <alignment horizontal="center" vertical="center" wrapText="1"/>
    </xf>
    <xf numFmtId="0" fontId="0" fillId="0" borderId="2" xfId="3" applyFont="1" applyFill="1" applyBorder="1" applyAlignment="1" applyProtection="1">
      <alignment horizontal="center" vertical="center" wrapText="1"/>
    </xf>
    <xf numFmtId="0" fontId="5" fillId="0" borderId="2" xfId="2" applyFont="1" applyFill="1" applyBorder="1" applyAlignment="1" applyProtection="1">
      <alignment vertical="center" wrapText="1"/>
    </xf>
    <xf numFmtId="0" fontId="4" fillId="0" borderId="1" xfId="2" applyFont="1" applyFill="1" applyBorder="1" applyAlignment="1" applyProtection="1">
      <alignment vertical="center" wrapText="1"/>
    </xf>
    <xf numFmtId="4" fontId="4" fillId="3" borderId="2" xfId="4" applyNumberFormat="1" applyFont="1" applyFill="1" applyBorder="1" applyAlignment="1" applyProtection="1">
      <alignment horizontal="right" vertical="center" wrapText="1"/>
    </xf>
    <xf numFmtId="4" fontId="4" fillId="3" borderId="2" xfId="4" applyFont="1" applyBorder="1" applyAlignment="1" applyProtection="1">
      <alignment horizontal="right" vertical="center" wrapText="1"/>
    </xf>
    <xf numFmtId="49" fontId="4" fillId="0" borderId="2" xfId="2" applyNumberFormat="1" applyFont="1" applyFill="1" applyBorder="1" applyAlignment="1" applyProtection="1">
      <alignment horizontal="center" vertical="center" wrapText="1"/>
    </xf>
    <xf numFmtId="0" fontId="4" fillId="0" borderId="1" xfId="2" applyFont="1" applyFill="1" applyBorder="1" applyAlignment="1" applyProtection="1">
      <alignment horizontal="left" vertical="center" wrapText="1"/>
    </xf>
    <xf numFmtId="4" fontId="4" fillId="3" borderId="2" xfId="5" applyFont="1" applyFill="1" applyBorder="1" applyAlignment="1" applyProtection="1">
      <alignment horizontal="right" vertical="center" wrapText="1"/>
    </xf>
    <xf numFmtId="49" fontId="0" fillId="0" borderId="2" xfId="2" applyNumberFormat="1" applyFont="1" applyFill="1" applyBorder="1" applyAlignment="1" applyProtection="1">
      <alignment horizontal="center" vertical="center" wrapText="1"/>
    </xf>
    <xf numFmtId="0" fontId="0" fillId="0" borderId="1" xfId="2" applyFont="1" applyFill="1" applyBorder="1" applyAlignment="1" applyProtection="1">
      <alignment horizontal="left" vertical="center" wrapText="1" indent="1"/>
    </xf>
    <xf numFmtId="4" fontId="5" fillId="3" borderId="2" xfId="4" applyNumberFormat="1" applyFont="1" applyFill="1" applyBorder="1" applyAlignment="1" applyProtection="1">
      <alignment horizontal="right" vertical="center" wrapText="1"/>
    </xf>
    <xf numFmtId="4" fontId="5" fillId="3" borderId="2" xfId="5" applyFont="1" applyFill="1" applyBorder="1" applyAlignment="1" applyProtection="1">
      <alignment horizontal="right" vertical="center" wrapText="1"/>
    </xf>
    <xf numFmtId="4" fontId="5" fillId="3" borderId="2" xfId="4" applyFont="1" applyBorder="1" applyAlignment="1" applyProtection="1">
      <alignment horizontal="right" vertical="center" wrapText="1"/>
    </xf>
    <xf numFmtId="0" fontId="0" fillId="0" borderId="1" xfId="2" applyFont="1" applyFill="1" applyBorder="1" applyAlignment="1" applyProtection="1">
      <alignment horizontal="left" vertical="center" wrapText="1" indent="2"/>
    </xf>
    <xf numFmtId="0" fontId="5" fillId="0" borderId="1" xfId="2" applyFont="1" applyFill="1" applyBorder="1" applyAlignment="1" applyProtection="1">
      <alignment horizontal="left" vertical="center" wrapText="1" indent="1"/>
    </xf>
    <xf numFmtId="0" fontId="0" fillId="0" borderId="4" xfId="2" applyFont="1" applyFill="1" applyBorder="1" applyAlignment="1" applyProtection="1">
      <alignment vertical="center" wrapText="1"/>
    </xf>
    <xf numFmtId="4" fontId="5" fillId="0" borderId="2" xfId="4" applyNumberFormat="1" applyFont="1" applyFill="1" applyBorder="1" applyAlignment="1" applyProtection="1">
      <alignment horizontal="right" vertical="center" wrapText="1"/>
    </xf>
    <xf numFmtId="4" fontId="5" fillId="0" borderId="2" xfId="5" applyFont="1" applyFill="1" applyBorder="1" applyAlignment="1" applyProtection="1">
      <alignment horizontal="right" vertical="center" wrapText="1"/>
    </xf>
    <xf numFmtId="49" fontId="5" fillId="0" borderId="2" xfId="2" applyNumberFormat="1" applyFont="1" applyFill="1" applyBorder="1" applyAlignment="1" applyProtection="1">
      <alignment horizontal="center" vertical="center" wrapText="1"/>
    </xf>
    <xf numFmtId="4" fontId="5" fillId="3" borderId="2" xfId="5" applyNumberFormat="1" applyFont="1" applyFill="1" applyBorder="1" applyAlignment="1" applyProtection="1">
      <alignment horizontal="right" vertical="center" wrapText="1"/>
    </xf>
    <xf numFmtId="4" fontId="5" fillId="0" borderId="2" xfId="5" applyNumberFormat="1" applyFont="1" applyFill="1" applyBorder="1" applyAlignment="1" applyProtection="1">
      <alignment horizontal="right" vertical="center" wrapText="1"/>
    </xf>
    <xf numFmtId="0" fontId="8" fillId="0" borderId="1" xfId="2" applyFont="1" applyFill="1" applyBorder="1" applyAlignment="1" applyProtection="1">
      <alignment horizontal="right" vertical="center" wrapText="1"/>
    </xf>
    <xf numFmtId="49" fontId="5" fillId="5" borderId="2" xfId="2" applyNumberFormat="1" applyFont="1" applyFill="1" applyBorder="1" applyAlignment="1" applyProtection="1">
      <alignment horizontal="center" vertical="center" wrapText="1"/>
    </xf>
    <xf numFmtId="0" fontId="5" fillId="5" borderId="1" xfId="2" applyFont="1" applyFill="1" applyBorder="1" applyAlignment="1" applyProtection="1">
      <alignment horizontal="right" vertical="center" wrapText="1"/>
    </xf>
    <xf numFmtId="0" fontId="8" fillId="5" borderId="1" xfId="2" applyFont="1" applyFill="1" applyBorder="1" applyAlignment="1" applyProtection="1">
      <alignment horizontal="right" vertical="center" wrapText="1"/>
    </xf>
    <xf numFmtId="4" fontId="5" fillId="5" borderId="1" xfId="4" applyNumberFormat="1" applyFont="1" applyFill="1" applyBorder="1" applyAlignment="1" applyProtection="1">
      <alignment horizontal="right" vertical="center" wrapText="1"/>
    </xf>
    <xf numFmtId="4" fontId="5" fillId="5" borderId="1" xfId="5" applyFont="1" applyFill="1" applyBorder="1" applyAlignment="1" applyProtection="1">
      <alignment horizontal="right" vertical="center" wrapText="1"/>
    </xf>
    <xf numFmtId="0" fontId="4" fillId="2" borderId="1" xfId="2" applyFont="1" applyFill="1" applyBorder="1" applyAlignment="1" applyProtection="1">
      <alignment horizontal="center" wrapText="1"/>
    </xf>
    <xf numFmtId="0" fontId="5" fillId="0" borderId="1" xfId="2" applyFont="1" applyFill="1" applyBorder="1" applyAlignment="1" applyProtection="1">
      <alignment horizontal="right" vertical="center" wrapText="1"/>
    </xf>
    <xf numFmtId="0" fontId="5" fillId="0" borderId="1" xfId="2" applyFont="1" applyFill="1" applyBorder="1" applyAlignment="1" applyProtection="1">
      <alignment vertical="center" wrapText="1"/>
    </xf>
    <xf numFmtId="0" fontId="5" fillId="0" borderId="0" xfId="2" applyFont="1" applyFill="1" applyBorder="1" applyAlignment="1" applyProtection="1">
      <alignment vertical="center" wrapText="1"/>
    </xf>
    <xf numFmtId="0" fontId="5" fillId="6" borderId="2" xfId="1" applyFont="1" applyFill="1" applyBorder="1" applyAlignment="1" applyProtection="1">
      <alignment horizontal="left" vertical="center" indent="1"/>
    </xf>
    <xf numFmtId="0" fontId="5" fillId="6" borderId="1" xfId="1" applyFont="1" applyFill="1" applyBorder="1" applyAlignment="1" applyProtection="1">
      <alignment horizontal="left" vertical="center" indent="1"/>
    </xf>
    <xf numFmtId="0" fontId="5" fillId="6" borderId="1" xfId="1" applyFont="1" applyFill="1" applyBorder="1" applyAlignment="1" applyProtection="1">
      <alignment horizontal="left" vertical="center" wrapText="1" indent="1"/>
    </xf>
    <xf numFmtId="0" fontId="0" fillId="0" borderId="2" xfId="0" applyFill="1" applyBorder="1" applyAlignment="1" applyProtection="1">
      <alignment horizontal="center" vertical="center" wrapText="1"/>
    </xf>
    <xf numFmtId="0" fontId="5" fillId="2" borderId="2" xfId="2" applyFont="1" applyFill="1" applyBorder="1" applyAlignment="1" applyProtection="1">
      <alignment vertical="center" wrapText="1"/>
    </xf>
    <xf numFmtId="0" fontId="4" fillId="0" borderId="2" xfId="2" applyFont="1" applyFill="1" applyBorder="1" applyAlignment="1" applyProtection="1">
      <alignment horizontal="left" vertical="center" wrapText="1"/>
    </xf>
    <xf numFmtId="0" fontId="4" fillId="0" borderId="2" xfId="2" applyFont="1" applyFill="1" applyBorder="1" applyAlignment="1" applyProtection="1">
      <alignment vertical="center" wrapText="1"/>
    </xf>
    <xf numFmtId="0" fontId="4" fillId="2" borderId="1" xfId="2" applyFont="1" applyFill="1" applyBorder="1" applyAlignment="1" applyProtection="1">
      <alignment horizontal="left"/>
    </xf>
    <xf numFmtId="4" fontId="5" fillId="0" borderId="1" xfId="5" applyFont="1" applyFill="1" applyBorder="1" applyAlignment="1" applyProtection="1">
      <alignment horizontal="right" vertical="center" wrapText="1"/>
    </xf>
    <xf numFmtId="0" fontId="5" fillId="0" borderId="1" xfId="6" applyFont="1" applyFill="1" applyBorder="1" applyAlignment="1" applyProtection="1">
      <alignment horizontal="left" vertical="center" wrapText="1" indent="1"/>
    </xf>
    <xf numFmtId="0" fontId="11" fillId="0" borderId="1" xfId="6" applyFont="1" applyFill="1" applyBorder="1" applyAlignment="1" applyProtection="1">
      <alignment horizontal="left" vertical="center" indent="1"/>
    </xf>
    <xf numFmtId="0" fontId="5" fillId="6" borderId="0" xfId="1" applyFont="1" applyFill="1" applyBorder="1" applyAlignment="1" applyProtection="1">
      <alignment horizontal="left" vertical="center" wrapText="1" indent="1"/>
    </xf>
    <xf numFmtId="49" fontId="5" fillId="0" borderId="7" xfId="2" applyNumberFormat="1" applyFont="1" applyFill="1" applyBorder="1" applyAlignment="1" applyProtection="1">
      <alignment vertical="center" wrapText="1"/>
    </xf>
    <xf numFmtId="0" fontId="5" fillId="0" borderId="9" xfId="2" applyNumberFormat="1" applyFont="1" applyFill="1" applyBorder="1" applyAlignment="1" applyProtection="1">
      <alignment vertical="center" wrapText="1"/>
    </xf>
    <xf numFmtId="0" fontId="0" fillId="0" borderId="10" xfId="0" applyBorder="1" applyAlignment="1">
      <alignment vertical="top"/>
    </xf>
    <xf numFmtId="4" fontId="5" fillId="3" borderId="7" xfId="2" applyNumberFormat="1" applyFont="1" applyFill="1" applyBorder="1" applyAlignment="1" applyProtection="1">
      <alignment vertical="center" wrapText="1"/>
    </xf>
    <xf numFmtId="4" fontId="5" fillId="4" borderId="7" xfId="2" applyNumberFormat="1" applyFont="1" applyFill="1" applyBorder="1" applyAlignment="1" applyProtection="1">
      <alignment vertical="center" wrapText="1"/>
      <protection locked="0"/>
    </xf>
    <xf numFmtId="49" fontId="12" fillId="0" borderId="12" xfId="2" applyNumberFormat="1" applyFont="1" applyFill="1" applyBorder="1" applyAlignment="1" applyProtection="1">
      <alignment horizontal="center" vertical="center" wrapText="1"/>
    </xf>
    <xf numFmtId="0" fontId="5" fillId="0" borderId="13" xfId="2" applyNumberFormat="1" applyFont="1" applyFill="1" applyBorder="1" applyAlignment="1" applyProtection="1">
      <alignment vertical="center" wrapText="1"/>
    </xf>
    <xf numFmtId="0" fontId="0" fillId="0" borderId="13" xfId="0" applyBorder="1" applyAlignment="1">
      <alignment vertical="top"/>
    </xf>
    <xf numFmtId="4" fontId="5" fillId="3" borderId="12" xfId="2" applyNumberFormat="1" applyFont="1" applyFill="1" applyBorder="1" applyAlignment="1" applyProtection="1">
      <alignment vertical="center" wrapText="1"/>
    </xf>
    <xf numFmtId="4" fontId="5" fillId="4" borderId="12" xfId="2" applyNumberFormat="1" applyFont="1" applyFill="1" applyBorder="1" applyAlignment="1" applyProtection="1">
      <alignment vertical="center" wrapText="1"/>
      <protection locked="0"/>
    </xf>
    <xf numFmtId="0" fontId="9" fillId="5" borderId="15" xfId="0" applyFont="1" applyFill="1" applyBorder="1" applyAlignment="1" applyProtection="1">
      <alignment horizontal="center" vertical="top" wrapText="1"/>
    </xf>
    <xf numFmtId="0" fontId="13" fillId="5" borderId="17" xfId="0" applyFont="1" applyFill="1" applyBorder="1" applyAlignment="1" applyProtection="1">
      <alignment horizontal="left" vertical="top" wrapText="1"/>
    </xf>
    <xf numFmtId="0" fontId="9" fillId="5" borderId="17" xfId="0" applyFont="1" applyFill="1" applyBorder="1" applyAlignment="1" applyProtection="1">
      <alignment horizontal="center" vertical="center" wrapText="1"/>
    </xf>
    <xf numFmtId="0" fontId="9" fillId="5" borderId="17" xfId="0" applyFont="1" applyFill="1" applyBorder="1" applyAlignment="1" applyProtection="1">
      <alignment vertical="top" wrapText="1"/>
    </xf>
    <xf numFmtId="4" fontId="5" fillId="5" borderId="17" xfId="5" applyFont="1" applyFill="1" applyBorder="1" applyAlignment="1" applyProtection="1">
      <alignment horizontal="center" vertical="center" wrapText="1"/>
    </xf>
    <xf numFmtId="0" fontId="5" fillId="5" borderId="7" xfId="2" applyFont="1" applyFill="1" applyBorder="1" applyAlignment="1" applyProtection="1">
      <alignment vertical="center" wrapText="1"/>
    </xf>
    <xf numFmtId="0" fontId="9" fillId="5" borderId="18" xfId="0" applyFont="1" applyFill="1" applyBorder="1" applyAlignment="1" applyProtection="1">
      <alignment horizontal="center" vertical="center"/>
    </xf>
    <xf numFmtId="0" fontId="5" fillId="5" borderId="18" xfId="2" applyFont="1" applyFill="1" applyBorder="1" applyAlignment="1" applyProtection="1">
      <alignment vertical="center" wrapText="1"/>
    </xf>
    <xf numFmtId="0" fontId="9" fillId="5" borderId="18" xfId="0" applyFont="1" applyFill="1" applyBorder="1" applyAlignment="1" applyProtection="1">
      <alignment horizontal="center" vertical="top"/>
    </xf>
    <xf numFmtId="4" fontId="5" fillId="5" borderId="18" xfId="5" applyFont="1" applyFill="1" applyBorder="1" applyAlignment="1" applyProtection="1">
      <alignment horizontal="center" vertical="center" wrapText="1"/>
    </xf>
    <xf numFmtId="0" fontId="0" fillId="0" borderId="0" xfId="2" applyFont="1" applyFill="1" applyBorder="1" applyAlignment="1" applyProtection="1">
      <alignment vertical="center"/>
    </xf>
    <xf numFmtId="0" fontId="5" fillId="0" borderId="0" xfId="2" applyFont="1" applyFill="1" applyBorder="1" applyAlignment="1" applyProtection="1">
      <alignment vertical="center"/>
    </xf>
    <xf numFmtId="0" fontId="0" fillId="0" borderId="0" xfId="2" applyFont="1" applyFill="1" applyAlignment="1" applyProtection="1">
      <alignment vertical="center"/>
    </xf>
    <xf numFmtId="0" fontId="5" fillId="0" borderId="0" xfId="2" applyFont="1" applyFill="1" applyAlignment="1" applyProtection="1">
      <alignment vertical="center"/>
    </xf>
    <xf numFmtId="4" fontId="4" fillId="8" borderId="2" xfId="4" applyFont="1" applyFill="1" applyBorder="1" applyAlignment="1" applyProtection="1">
      <alignment horizontal="right" vertical="center" wrapText="1"/>
    </xf>
    <xf numFmtId="4" fontId="4" fillId="8" borderId="2" xfId="5" applyFont="1" applyFill="1" applyBorder="1" applyAlignment="1" applyProtection="1">
      <alignment horizontal="right" vertical="center" wrapText="1"/>
    </xf>
    <xf numFmtId="4" fontId="5" fillId="8" borderId="2" xfId="5" applyFont="1" applyFill="1" applyBorder="1" applyAlignment="1" applyProtection="1">
      <alignment horizontal="right" vertical="center" wrapText="1"/>
    </xf>
    <xf numFmtId="4" fontId="4" fillId="0" borderId="2" xfId="4" applyFont="1" applyFill="1" applyBorder="1" applyAlignment="1" applyProtection="1">
      <alignment horizontal="right" vertical="center" wrapText="1"/>
    </xf>
    <xf numFmtId="4" fontId="5" fillId="0" borderId="7" xfId="2" applyNumberFormat="1" applyFont="1" applyFill="1" applyBorder="1" applyAlignment="1" applyProtection="1">
      <alignment vertical="center" wrapText="1"/>
    </xf>
    <xf numFmtId="4" fontId="5" fillId="0" borderId="12" xfId="5" applyNumberFormat="1" applyFont="1" applyFill="1" applyBorder="1" applyAlignment="1" applyProtection="1">
      <alignment horizontal="right" vertical="center" wrapText="1"/>
    </xf>
    <xf numFmtId="0" fontId="0" fillId="0" borderId="2" xfId="3" applyFont="1" applyFill="1" applyBorder="1" applyAlignment="1" applyProtection="1">
      <alignment horizontal="center" vertical="center" wrapText="1"/>
    </xf>
    <xf numFmtId="0" fontId="0" fillId="0" borderId="4" xfId="3" applyFont="1" applyFill="1" applyBorder="1" applyAlignment="1" applyProtection="1">
      <alignment horizontal="center" vertical="center" wrapText="1"/>
    </xf>
    <xf numFmtId="0" fontId="0" fillId="0" borderId="1" xfId="3" applyFont="1" applyFill="1" applyBorder="1" applyAlignment="1" applyProtection="1">
      <alignment horizontal="center" vertical="center" wrapText="1"/>
    </xf>
    <xf numFmtId="0" fontId="4" fillId="0" borderId="2" xfId="2" applyFont="1" applyFill="1" applyBorder="1" applyAlignment="1" applyProtection="1">
      <alignment horizontal="left" vertical="center" wrapText="1"/>
    </xf>
    <xf numFmtId="0" fontId="4" fillId="0" borderId="1" xfId="2" applyFont="1" applyFill="1" applyBorder="1" applyAlignment="1" applyProtection="1">
      <alignment horizontal="left" vertical="center" wrapText="1"/>
    </xf>
    <xf numFmtId="0" fontId="4" fillId="0" borderId="2" xfId="2" applyFont="1" applyFill="1" applyBorder="1" applyAlignment="1" applyProtection="1">
      <alignment vertical="center" wrapText="1"/>
    </xf>
    <xf numFmtId="0" fontId="4" fillId="0" borderId="1" xfId="2" applyFont="1" applyFill="1" applyBorder="1" applyAlignment="1" applyProtection="1">
      <alignment vertical="center" wrapText="1"/>
    </xf>
    <xf numFmtId="0" fontId="5" fillId="2" borderId="1" xfId="2" applyFont="1" applyFill="1" applyBorder="1" applyAlignment="1" applyProtection="1">
      <alignment horizontal="center" vertical="center" wrapText="1"/>
    </xf>
    <xf numFmtId="0" fontId="2" fillId="0" borderId="0" xfId="1" applyFont="1" applyFill="1" applyBorder="1" applyAlignment="1" applyProtection="1">
      <alignment horizontal="center" vertical="center"/>
    </xf>
    <xf numFmtId="0" fontId="5" fillId="2" borderId="2" xfId="2" applyFont="1" applyFill="1" applyBorder="1" applyAlignment="1" applyProtection="1">
      <alignment horizontal="center" vertical="center" wrapText="1"/>
    </xf>
    <xf numFmtId="0" fontId="5" fillId="2" borderId="4" xfId="2" applyFont="1" applyFill="1" applyBorder="1" applyAlignment="1" applyProtection="1">
      <alignment horizontal="center" vertical="center" wrapText="1"/>
    </xf>
    <xf numFmtId="0" fontId="5" fillId="0" borderId="2" xfId="3" applyFont="1" applyFill="1" applyBorder="1" applyAlignment="1" applyProtection="1">
      <alignment horizontal="center" vertical="center" wrapText="1"/>
    </xf>
    <xf numFmtId="0" fontId="5" fillId="0" borderId="1" xfId="3" applyFont="1" applyFill="1" applyBorder="1" applyAlignment="1" applyProtection="1">
      <alignment horizontal="center" vertical="center" wrapText="1"/>
    </xf>
    <xf numFmtId="0" fontId="5" fillId="0" borderId="4" xfId="3" applyFont="1" applyFill="1" applyBorder="1" applyAlignment="1" applyProtection="1">
      <alignment horizontal="center" vertical="center" wrapText="1"/>
    </xf>
    <xf numFmtId="0" fontId="5" fillId="0" borderId="0" xfId="3" applyFont="1" applyFill="1" applyBorder="1" applyAlignment="1" applyProtection="1">
      <alignment horizontal="center" vertical="center" wrapText="1"/>
    </xf>
    <xf numFmtId="0" fontId="0" fillId="0" borderId="2" xfId="2" applyFont="1" applyFill="1" applyBorder="1" applyAlignment="1" applyProtection="1">
      <alignment horizontal="left" vertical="center" wrapText="1" indent="1"/>
    </xf>
    <xf numFmtId="0" fontId="0" fillId="0" borderId="1" xfId="2" applyFont="1" applyFill="1" applyBorder="1" applyAlignment="1" applyProtection="1">
      <alignment horizontal="left" vertical="center" wrapText="1" indent="1"/>
    </xf>
    <xf numFmtId="0" fontId="0" fillId="0" borderId="2" xfId="2" applyFont="1" applyFill="1" applyBorder="1" applyAlignment="1" applyProtection="1">
      <alignment horizontal="left" vertical="center" wrapText="1" indent="2"/>
    </xf>
    <xf numFmtId="0" fontId="0" fillId="0" borderId="1" xfId="2" applyFont="1" applyFill="1" applyBorder="1" applyAlignment="1" applyProtection="1">
      <alignment horizontal="left" vertical="center" wrapText="1" indent="2"/>
    </xf>
    <xf numFmtId="0" fontId="5" fillId="0" borderId="2" xfId="2" applyFont="1" applyFill="1" applyBorder="1" applyAlignment="1" applyProtection="1">
      <alignment horizontal="left" vertical="center" wrapText="1" indent="1"/>
    </xf>
    <xf numFmtId="0" fontId="5" fillId="0" borderId="1" xfId="2" applyFont="1" applyFill="1" applyBorder="1" applyAlignment="1" applyProtection="1">
      <alignment horizontal="left" vertical="center" wrapText="1" indent="1"/>
    </xf>
    <xf numFmtId="0" fontId="5" fillId="0" borderId="2" xfId="2" applyFont="1" applyFill="1" applyBorder="1" applyAlignment="1" applyProtection="1">
      <alignment horizontal="right" vertical="center" wrapText="1"/>
    </xf>
    <xf numFmtId="0" fontId="5" fillId="0" borderId="1" xfId="2" applyFont="1" applyFill="1" applyBorder="1" applyAlignment="1" applyProtection="1">
      <alignment horizontal="right" vertical="center" wrapText="1"/>
    </xf>
    <xf numFmtId="0" fontId="9" fillId="5" borderId="1" xfId="0" applyFont="1" applyFill="1" applyBorder="1" applyAlignment="1" applyProtection="1">
      <alignment horizontal="center" vertical="center"/>
    </xf>
    <xf numFmtId="0" fontId="0" fillId="0" borderId="0" xfId="3" applyFont="1" applyFill="1" applyBorder="1" applyAlignment="1" applyProtection="1">
      <alignment horizontal="center" vertical="center" wrapText="1"/>
    </xf>
    <xf numFmtId="0" fontId="0" fillId="0" borderId="2" xfId="2" applyFont="1" applyFill="1" applyBorder="1" applyAlignment="1" applyProtection="1">
      <alignment horizontal="center" vertical="center" wrapText="1"/>
    </xf>
    <xf numFmtId="0" fontId="0" fillId="0" borderId="1" xfId="2" applyFont="1" applyFill="1" applyBorder="1" applyAlignment="1" applyProtection="1">
      <alignment horizontal="center" vertical="center" wrapText="1"/>
    </xf>
    <xf numFmtId="0" fontId="0" fillId="0" borderId="4" xfId="2" applyFont="1" applyFill="1" applyBorder="1" applyAlignment="1" applyProtection="1">
      <alignment horizontal="center" vertical="center" wrapText="1"/>
    </xf>
    <xf numFmtId="0" fontId="0" fillId="0" borderId="0" xfId="2" applyFont="1" applyFill="1" applyBorder="1" applyAlignment="1" applyProtection="1">
      <alignment horizontal="center" vertical="center" wrapText="1"/>
    </xf>
    <xf numFmtId="0" fontId="0" fillId="0" borderId="2" xfId="0" applyFill="1" applyBorder="1" applyAlignment="1" applyProtection="1">
      <alignment horizontal="center" vertical="center" wrapText="1"/>
    </xf>
    <xf numFmtId="0" fontId="0" fillId="0" borderId="4" xfId="0" applyFill="1" applyBorder="1" applyAlignment="1" applyProtection="1">
      <alignment horizontal="center" vertical="center" wrapText="1"/>
    </xf>
    <xf numFmtId="0" fontId="0" fillId="0" borderId="1" xfId="0" applyFill="1" applyBorder="1" applyAlignment="1" applyProtection="1">
      <alignment horizontal="center" vertical="center" wrapText="1"/>
    </xf>
    <xf numFmtId="0" fontId="5" fillId="0" borderId="0" xfId="2" applyFont="1" applyFill="1" applyAlignment="1" applyProtection="1">
      <alignment horizontal="left" vertical="center" wrapText="1"/>
    </xf>
    <xf numFmtId="0" fontId="0" fillId="0" borderId="0" xfId="2" applyFont="1" applyFill="1" applyAlignment="1" applyProtection="1">
      <alignment horizontal="left" vertical="center" wrapText="1"/>
    </xf>
    <xf numFmtId="4" fontId="5" fillId="7" borderId="8" xfId="2" applyNumberFormat="1" applyFont="1" applyFill="1" applyBorder="1" applyAlignment="1" applyProtection="1">
      <alignment horizontal="center" vertical="center" wrapText="1"/>
      <protection locked="0"/>
    </xf>
    <xf numFmtId="4" fontId="5" fillId="7" borderId="11" xfId="2" applyNumberFormat="1" applyFont="1" applyFill="1" applyBorder="1" applyAlignment="1" applyProtection="1">
      <alignment horizontal="center" vertical="center" wrapText="1"/>
      <protection locked="0"/>
    </xf>
    <xf numFmtId="4" fontId="5" fillId="7" borderId="16" xfId="2" applyNumberFormat="1" applyFont="1" applyFill="1" applyBorder="1" applyAlignment="1" applyProtection="1">
      <alignment horizontal="center" vertical="center" wrapText="1"/>
      <protection locked="0"/>
    </xf>
    <xf numFmtId="0" fontId="5" fillId="0" borderId="8" xfId="2" applyNumberFormat="1" applyFont="1" applyFill="1" applyBorder="1" applyAlignment="1" applyProtection="1">
      <alignment horizontal="center" vertical="center" wrapText="1"/>
    </xf>
    <xf numFmtId="0" fontId="5" fillId="0" borderId="11" xfId="2" applyNumberFormat="1" applyFont="1" applyFill="1" applyBorder="1" applyAlignment="1" applyProtection="1">
      <alignment horizontal="center" vertical="center" wrapText="1"/>
    </xf>
    <xf numFmtId="0" fontId="5" fillId="0" borderId="16" xfId="2" applyNumberFormat="1" applyFont="1" applyFill="1" applyBorder="1" applyAlignment="1" applyProtection="1">
      <alignment horizontal="center" vertical="center" wrapText="1"/>
    </xf>
    <xf numFmtId="49" fontId="5" fillId="2" borderId="7" xfId="2" applyNumberFormat="1" applyFont="1" applyFill="1" applyBorder="1" applyAlignment="1" applyProtection="1">
      <alignment horizontal="center" vertical="center" wrapText="1"/>
    </xf>
    <xf numFmtId="49" fontId="5" fillId="2" borderId="4" xfId="2" applyNumberFormat="1" applyFont="1" applyFill="1" applyBorder="1" applyAlignment="1" applyProtection="1">
      <alignment horizontal="center" vertical="center" wrapText="1"/>
    </xf>
    <xf numFmtId="49" fontId="5" fillId="2" borderId="14" xfId="2" applyNumberFormat="1" applyFont="1" applyFill="1" applyBorder="1" applyAlignment="1" applyProtection="1">
      <alignment horizontal="center" vertical="center" wrapText="1"/>
    </xf>
    <xf numFmtId="0" fontId="5" fillId="0" borderId="7" xfId="2" applyNumberFormat="1" applyFont="1" applyFill="1" applyBorder="1" applyAlignment="1" applyProtection="1">
      <alignment horizontal="left" vertical="center" wrapText="1"/>
    </xf>
    <xf numFmtId="0" fontId="5" fillId="0" borderId="4" xfId="2" applyNumberFormat="1" applyFont="1" applyFill="1" applyBorder="1" applyAlignment="1" applyProtection="1">
      <alignment horizontal="left" vertical="center" wrapText="1"/>
    </xf>
    <xf numFmtId="0" fontId="5" fillId="0" borderId="14" xfId="2" applyNumberFormat="1" applyFont="1" applyFill="1" applyBorder="1" applyAlignment="1" applyProtection="1">
      <alignment horizontal="left" vertical="center" wrapText="1"/>
    </xf>
    <xf numFmtId="49" fontId="5" fillId="0" borderId="7" xfId="2" applyNumberFormat="1" applyFont="1" applyFill="1" applyBorder="1" applyAlignment="1" applyProtection="1">
      <alignment horizontal="left" vertical="center" wrapText="1"/>
    </xf>
    <xf numFmtId="49" fontId="5" fillId="0" borderId="4" xfId="2" applyNumberFormat="1" applyFont="1" applyFill="1" applyBorder="1" applyAlignment="1" applyProtection="1">
      <alignment horizontal="left" vertical="center" wrapText="1"/>
    </xf>
    <xf numFmtId="49" fontId="5" fillId="0" borderId="14" xfId="2" applyNumberFormat="1" applyFont="1" applyFill="1" applyBorder="1" applyAlignment="1" applyProtection="1">
      <alignment horizontal="left" vertical="center" wrapText="1"/>
    </xf>
    <xf numFmtId="49" fontId="5" fillId="0" borderId="8" xfId="2" applyNumberFormat="1" applyFont="1" applyFill="1" applyBorder="1" applyAlignment="1" applyProtection="1">
      <alignment horizontal="center" vertical="center" wrapText="1"/>
    </xf>
    <xf numFmtId="49" fontId="5" fillId="0" borderId="11" xfId="2" applyNumberFormat="1" applyFont="1" applyFill="1" applyBorder="1" applyAlignment="1" applyProtection="1">
      <alignment horizontal="center" vertical="center" wrapText="1"/>
    </xf>
    <xf numFmtId="49" fontId="5" fillId="0" borderId="16" xfId="2" applyNumberFormat="1" applyFont="1" applyFill="1" applyBorder="1" applyAlignment="1" applyProtection="1">
      <alignment horizontal="center" vertical="center" wrapText="1"/>
    </xf>
    <xf numFmtId="3" fontId="5" fillId="0" borderId="7" xfId="2" applyNumberFormat="1" applyFont="1" applyFill="1" applyBorder="1" applyAlignment="1" applyProtection="1">
      <alignment horizontal="center" vertical="center" wrapText="1"/>
    </xf>
    <xf numFmtId="3" fontId="5" fillId="0" borderId="4" xfId="2" applyNumberFormat="1" applyFont="1" applyFill="1" applyBorder="1" applyAlignment="1" applyProtection="1">
      <alignment horizontal="center" vertical="center" wrapText="1"/>
    </xf>
    <xf numFmtId="3" fontId="5" fillId="0" borderId="14" xfId="2" applyNumberFormat="1" applyFont="1" applyFill="1" applyBorder="1" applyAlignment="1" applyProtection="1">
      <alignment horizontal="center" vertical="center" wrapText="1"/>
    </xf>
    <xf numFmtId="49" fontId="5" fillId="0" borderId="7" xfId="2" applyNumberFormat="1" applyFont="1" applyFill="1" applyBorder="1" applyAlignment="1" applyProtection="1">
      <alignment horizontal="center" vertical="center" wrapText="1"/>
    </xf>
    <xf numFmtId="49" fontId="5" fillId="0" borderId="4" xfId="2" applyNumberFormat="1" applyFont="1" applyFill="1" applyBorder="1" applyAlignment="1" applyProtection="1">
      <alignment horizontal="center" vertical="center" wrapText="1"/>
    </xf>
    <xf numFmtId="49" fontId="5" fillId="0" borderId="14" xfId="2" applyNumberFormat="1" applyFont="1" applyFill="1" applyBorder="1" applyAlignment="1" applyProtection="1">
      <alignment horizontal="center" vertical="center" wrapText="1"/>
    </xf>
    <xf numFmtId="49" fontId="5" fillId="7" borderId="7" xfId="2" applyNumberFormat="1" applyFont="1" applyFill="1" applyBorder="1" applyAlignment="1" applyProtection="1">
      <alignment horizontal="center" vertical="center" wrapText="1"/>
      <protection locked="0"/>
    </xf>
    <xf numFmtId="49" fontId="5" fillId="7" borderId="4" xfId="2" applyNumberFormat="1" applyFont="1" applyFill="1" applyBorder="1" applyAlignment="1" applyProtection="1">
      <alignment horizontal="center" vertical="center" wrapText="1"/>
      <protection locked="0"/>
    </xf>
    <xf numFmtId="49" fontId="5" fillId="7" borderId="14" xfId="2" applyNumberFormat="1" applyFont="1" applyFill="1" applyBorder="1" applyAlignment="1" applyProtection="1">
      <alignment horizontal="center" vertical="center" wrapText="1"/>
      <protection locked="0"/>
    </xf>
    <xf numFmtId="4" fontId="5" fillId="0" borderId="8" xfId="2" applyNumberFormat="1" applyFont="1" applyFill="1" applyBorder="1" applyAlignment="1" applyProtection="1">
      <alignment horizontal="center" vertical="center" wrapText="1"/>
    </xf>
    <xf numFmtId="4" fontId="5" fillId="0" borderId="11" xfId="2" applyNumberFormat="1" applyFont="1" applyFill="1" applyBorder="1" applyAlignment="1" applyProtection="1">
      <alignment horizontal="center" vertical="center" wrapText="1"/>
    </xf>
    <xf numFmtId="4" fontId="5" fillId="0" borderId="16" xfId="2" applyNumberFormat="1" applyFont="1" applyFill="1" applyBorder="1" applyAlignment="1" applyProtection="1">
      <alignment horizontal="center" vertical="center" wrapText="1"/>
    </xf>
    <xf numFmtId="49" fontId="5" fillId="0" borderId="7" xfId="2" applyNumberFormat="1" applyFont="1" applyFill="1" applyBorder="1" applyAlignment="1" applyProtection="1">
      <alignment vertical="center" wrapText="1"/>
    </xf>
    <xf numFmtId="49" fontId="5" fillId="0" borderId="4" xfId="2" applyNumberFormat="1" applyFont="1" applyFill="1" applyBorder="1" applyAlignment="1" applyProtection="1">
      <alignment vertical="center" wrapText="1"/>
    </xf>
    <xf numFmtId="49" fontId="5" fillId="0" borderId="15" xfId="2" applyNumberFormat="1" applyFont="1" applyFill="1" applyBorder="1" applyAlignment="1" applyProtection="1">
      <alignment vertical="center" wrapText="1"/>
    </xf>
  </cellXfs>
  <cellStyles count="7">
    <cellStyle name="Заголовок" xfId="1"/>
    <cellStyle name="ЗаголовокСтолбца" xfId="3"/>
    <cellStyle name="Значение" xfId="5"/>
    <cellStyle name="Обычный" xfId="0" builtinId="0"/>
    <cellStyle name="Обычный_razrabotka_sablonov_po_WKU" xfId="6"/>
    <cellStyle name="Обычный_Мониторинг инвестиций" xfId="2"/>
    <cellStyle name="ФормулаВБ_Мониторинг инвестиций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2"/>
  <sheetViews>
    <sheetView tabSelected="1" topLeftCell="E25" workbookViewId="0">
      <selection activeCell="V38" sqref="V38"/>
    </sheetView>
  </sheetViews>
  <sheetFormatPr defaultRowHeight="15" x14ac:dyDescent="0.25"/>
  <cols>
    <col min="2" max="2" width="18.5703125" customWidth="1"/>
    <col min="3" max="3" width="16.140625" customWidth="1"/>
    <col min="4" max="4" width="25" customWidth="1"/>
    <col min="15" max="15" width="15.5703125" customWidth="1"/>
    <col min="16" max="16" width="11.42578125" customWidth="1"/>
    <col min="17" max="17" width="10" hidden="1" customWidth="1"/>
    <col min="18" max="18" width="0" hidden="1" customWidth="1"/>
    <col min="19" max="19" width="10" customWidth="1"/>
    <col min="20" max="20" width="0" hidden="1" customWidth="1"/>
    <col min="21" max="21" width="11.7109375" customWidth="1"/>
    <col min="22" max="22" width="10.140625" customWidth="1"/>
    <col min="25" max="25" width="17.5703125" customWidth="1"/>
  </cols>
  <sheetData>
    <row r="1" spans="1:26" x14ac:dyDescent="0.25">
      <c r="A1" s="1" t="e">
        <f xml:space="preserve"> "Справка о финансировании в тыс.руб " &amp; IF(nds = "да", "(c НДС)", "(без НДС)")</f>
        <v>#NAME?</v>
      </c>
      <c r="B1" s="1"/>
      <c r="C1" s="1"/>
      <c r="D1" s="1"/>
      <c r="E1" s="1"/>
      <c r="F1" s="1"/>
      <c r="G1" s="92" t="s">
        <v>80</v>
      </c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2"/>
      <c r="U1" s="3"/>
      <c r="V1" s="3"/>
      <c r="W1" s="3"/>
      <c r="X1" s="3"/>
      <c r="Y1" s="3"/>
      <c r="Z1" s="3"/>
    </row>
    <row r="2" spans="1:26" x14ac:dyDescent="0.25">
      <c r="A2" s="4"/>
      <c r="B2" s="4"/>
      <c r="C2" s="4"/>
      <c r="D2" s="4"/>
      <c r="E2" s="4"/>
      <c r="F2" s="4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2"/>
      <c r="U2" s="3"/>
      <c r="V2" s="3"/>
      <c r="W2" s="3"/>
      <c r="X2" s="3"/>
      <c r="Y2" s="3"/>
      <c r="Z2" s="3"/>
    </row>
    <row r="3" spans="1:26" x14ac:dyDescent="0.25">
      <c r="A3" s="5"/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6"/>
      <c r="N3" s="6"/>
      <c r="O3" s="6"/>
      <c r="P3" s="6"/>
      <c r="Q3" s="6"/>
      <c r="R3" s="6"/>
      <c r="S3" s="6"/>
      <c r="T3" s="7"/>
      <c r="U3" s="3"/>
      <c r="V3" s="3"/>
      <c r="W3" s="3"/>
      <c r="X3" s="3"/>
      <c r="Y3" s="3"/>
      <c r="Z3" s="3"/>
    </row>
    <row r="4" spans="1:26" ht="42" customHeight="1" x14ac:dyDescent="0.25">
      <c r="A4" s="93" t="s">
        <v>0</v>
      </c>
      <c r="B4" s="95" t="s">
        <v>1</v>
      </c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8"/>
      <c r="O4" s="84" t="s">
        <v>2</v>
      </c>
      <c r="P4" s="84" t="s">
        <v>81</v>
      </c>
      <c r="Q4" s="84" t="s">
        <v>82</v>
      </c>
      <c r="R4" s="84" t="s">
        <v>83</v>
      </c>
      <c r="S4" s="84" t="s">
        <v>84</v>
      </c>
      <c r="T4" s="84" t="s">
        <v>85</v>
      </c>
      <c r="U4" s="84" t="s">
        <v>3</v>
      </c>
      <c r="V4" s="86"/>
      <c r="W4" s="9"/>
      <c r="X4" s="3"/>
      <c r="Y4" s="3"/>
      <c r="Z4" s="3"/>
    </row>
    <row r="5" spans="1:26" x14ac:dyDescent="0.25">
      <c r="A5" s="94"/>
      <c r="B5" s="97"/>
      <c r="C5" s="98"/>
      <c r="D5" s="98"/>
      <c r="E5" s="98"/>
      <c r="F5" s="98"/>
      <c r="G5" s="98"/>
      <c r="H5" s="98"/>
      <c r="I5" s="98"/>
      <c r="J5" s="98"/>
      <c r="K5" s="98"/>
      <c r="L5" s="98"/>
      <c r="M5" s="98"/>
      <c r="N5" s="10"/>
      <c r="O5" s="85"/>
      <c r="P5" s="85"/>
      <c r="Q5" s="85"/>
      <c r="R5" s="85"/>
      <c r="S5" s="85"/>
      <c r="T5" s="85"/>
      <c r="U5" s="11" t="s">
        <v>4</v>
      </c>
      <c r="V5" s="11" t="s">
        <v>5</v>
      </c>
      <c r="W5" s="9"/>
      <c r="X5" s="3"/>
      <c r="Y5" s="3"/>
      <c r="Z5" s="3"/>
    </row>
    <row r="6" spans="1:26" x14ac:dyDescent="0.25">
      <c r="A6" s="12"/>
      <c r="B6" s="89" t="s">
        <v>6</v>
      </c>
      <c r="C6" s="90"/>
      <c r="D6" s="90"/>
      <c r="E6" s="90"/>
      <c r="F6" s="90"/>
      <c r="G6" s="90"/>
      <c r="H6" s="90"/>
      <c r="I6" s="90"/>
      <c r="J6" s="90"/>
      <c r="K6" s="90"/>
      <c r="L6" s="90"/>
      <c r="M6" s="90"/>
      <c r="N6" s="13"/>
      <c r="O6" s="15">
        <f t="shared" ref="O6:S6" si="0">O7+O12+O16+O20</f>
        <v>166378.73249999998</v>
      </c>
      <c r="P6" s="15">
        <f t="shared" si="0"/>
        <v>80239.83</v>
      </c>
      <c r="Q6" s="78">
        <f t="shared" si="0"/>
        <v>0</v>
      </c>
      <c r="R6" s="78">
        <f t="shared" si="0"/>
        <v>0</v>
      </c>
      <c r="S6" s="78">
        <f t="shared" si="0"/>
        <v>80239.83</v>
      </c>
      <c r="T6" s="78">
        <f t="shared" ref="T6" si="1">T7+T12+T16+T20</f>
        <v>0</v>
      </c>
      <c r="U6" s="15">
        <f>U7+U12+U16+U20</f>
        <v>80239.83</v>
      </c>
      <c r="V6" s="15">
        <f>Q6/P6*100</f>
        <v>0</v>
      </c>
      <c r="W6" s="9"/>
      <c r="X6" s="3"/>
      <c r="Y6" s="3"/>
      <c r="Z6" s="3"/>
    </row>
    <row r="7" spans="1:26" x14ac:dyDescent="0.25">
      <c r="A7" s="16">
        <v>1</v>
      </c>
      <c r="B7" s="87" t="s">
        <v>7</v>
      </c>
      <c r="C7" s="88"/>
      <c r="D7" s="88"/>
      <c r="E7" s="88"/>
      <c r="F7" s="88"/>
      <c r="G7" s="88"/>
      <c r="H7" s="88"/>
      <c r="I7" s="88"/>
      <c r="J7" s="88"/>
      <c r="K7" s="88"/>
      <c r="L7" s="88"/>
      <c r="M7" s="88"/>
      <c r="N7" s="17"/>
      <c r="O7" s="18">
        <f t="shared" ref="O7:S7" si="2">O8+O10+O11</f>
        <v>66551.493000000002</v>
      </c>
      <c r="P7" s="18">
        <f t="shared" si="2"/>
        <v>32095.93</v>
      </c>
      <c r="Q7" s="79">
        <f t="shared" si="2"/>
        <v>0</v>
      </c>
      <c r="R7" s="79">
        <f t="shared" si="2"/>
        <v>0</v>
      </c>
      <c r="S7" s="79">
        <f t="shared" si="2"/>
        <v>32095.93</v>
      </c>
      <c r="T7" s="79">
        <f t="shared" ref="T7" si="3">T8+T10+T11</f>
        <v>0</v>
      </c>
      <c r="U7" s="18">
        <f>U8+U10+U11</f>
        <v>32095.93</v>
      </c>
      <c r="V7" s="15">
        <f>Q7/P7*100</f>
        <v>0</v>
      </c>
      <c r="W7" s="9"/>
      <c r="X7" s="3"/>
      <c r="Y7" s="3"/>
      <c r="Z7" s="3"/>
    </row>
    <row r="8" spans="1:26" x14ac:dyDescent="0.25">
      <c r="A8" s="19" t="s">
        <v>8</v>
      </c>
      <c r="B8" s="99" t="s">
        <v>9</v>
      </c>
      <c r="C8" s="100"/>
      <c r="D8" s="100"/>
      <c r="E8" s="100"/>
      <c r="F8" s="100"/>
      <c r="G8" s="100"/>
      <c r="H8" s="100"/>
      <c r="I8" s="100"/>
      <c r="J8" s="100"/>
      <c r="K8" s="100"/>
      <c r="L8" s="100"/>
      <c r="M8" s="100"/>
      <c r="N8" s="20"/>
      <c r="O8" s="22">
        <f t="shared" ref="O8:T8" si="4">SUMIF($P$30:$P$47,$E8,O$30:O$47)+O9</f>
        <v>0</v>
      </c>
      <c r="P8" s="22">
        <f t="shared" si="4"/>
        <v>0</v>
      </c>
      <c r="Q8" s="80">
        <f t="shared" si="4"/>
        <v>0</v>
      </c>
      <c r="R8" s="80">
        <f t="shared" si="4"/>
        <v>0</v>
      </c>
      <c r="S8" s="80">
        <f t="shared" si="4"/>
        <v>0</v>
      </c>
      <c r="T8" s="80">
        <f t="shared" si="4"/>
        <v>0</v>
      </c>
      <c r="U8" s="22">
        <f>SUMIF($P$30:$P$47,$E8,V$30:V$47)+U9</f>
        <v>0</v>
      </c>
      <c r="V8" s="22">
        <v>0</v>
      </c>
      <c r="W8" s="9"/>
      <c r="X8" s="3"/>
      <c r="Y8" s="3"/>
      <c r="Z8" s="3"/>
    </row>
    <row r="9" spans="1:26" x14ac:dyDescent="0.25">
      <c r="A9" s="19" t="s">
        <v>10</v>
      </c>
      <c r="B9" s="101" t="s">
        <v>11</v>
      </c>
      <c r="C9" s="102"/>
      <c r="D9" s="102"/>
      <c r="E9" s="102"/>
      <c r="F9" s="102"/>
      <c r="G9" s="102"/>
      <c r="H9" s="102"/>
      <c r="I9" s="102"/>
      <c r="J9" s="102"/>
      <c r="K9" s="102"/>
      <c r="L9" s="102"/>
      <c r="M9" s="102"/>
      <c r="N9" s="24"/>
      <c r="O9" s="22">
        <f t="shared" ref="O9:T10" si="5">SUMIF($P$30:$P$47,$E9,O$30:O$47)</f>
        <v>0</v>
      </c>
      <c r="P9" s="22">
        <f t="shared" si="5"/>
        <v>0</v>
      </c>
      <c r="Q9" s="80">
        <f t="shared" si="5"/>
        <v>0</v>
      </c>
      <c r="R9" s="80">
        <f t="shared" si="5"/>
        <v>0</v>
      </c>
      <c r="S9" s="80">
        <f t="shared" si="5"/>
        <v>0</v>
      </c>
      <c r="T9" s="80">
        <f t="shared" si="5"/>
        <v>0</v>
      </c>
      <c r="U9" s="22">
        <f>SUMIF($P$30:$P$47,$E9,V$30:V$47)</f>
        <v>0</v>
      </c>
      <c r="V9" s="22">
        <v>0</v>
      </c>
      <c r="W9" s="9"/>
      <c r="X9" s="3"/>
      <c r="Y9" s="3"/>
      <c r="Z9" s="3"/>
    </row>
    <row r="10" spans="1:26" x14ac:dyDescent="0.25">
      <c r="A10" s="19" t="s">
        <v>12</v>
      </c>
      <c r="B10" s="103" t="s">
        <v>13</v>
      </c>
      <c r="C10" s="104"/>
      <c r="D10" s="104"/>
      <c r="E10" s="104"/>
      <c r="F10" s="104"/>
      <c r="G10" s="104"/>
      <c r="H10" s="104"/>
      <c r="I10" s="104"/>
      <c r="J10" s="104"/>
      <c r="K10" s="104"/>
      <c r="L10" s="104"/>
      <c r="M10" s="104"/>
      <c r="N10" s="25"/>
      <c r="O10" s="22">
        <f t="shared" si="5"/>
        <v>0</v>
      </c>
      <c r="P10" s="22">
        <f t="shared" si="5"/>
        <v>0</v>
      </c>
      <c r="Q10" s="80">
        <f t="shared" si="5"/>
        <v>0</v>
      </c>
      <c r="R10" s="80">
        <f t="shared" si="5"/>
        <v>0</v>
      </c>
      <c r="S10" s="80">
        <f t="shared" si="5"/>
        <v>0</v>
      </c>
      <c r="T10" s="80">
        <f t="shared" si="5"/>
        <v>0</v>
      </c>
      <c r="U10" s="22">
        <f>SUMIF($P$30:$P$47,$E10,V$30:V$47)</f>
        <v>0</v>
      </c>
      <c r="V10" s="22">
        <v>0</v>
      </c>
      <c r="W10" s="9"/>
      <c r="X10" s="3"/>
      <c r="Y10" s="3"/>
      <c r="Z10" s="3"/>
    </row>
    <row r="11" spans="1:26" x14ac:dyDescent="0.25">
      <c r="A11" s="19" t="s">
        <v>14</v>
      </c>
      <c r="B11" s="103" t="s">
        <v>15</v>
      </c>
      <c r="C11" s="104"/>
      <c r="D11" s="104"/>
      <c r="E11" s="104"/>
      <c r="F11" s="104"/>
      <c r="G11" s="104"/>
      <c r="H11" s="104"/>
      <c r="I11" s="104"/>
      <c r="J11" s="104"/>
      <c r="K11" s="104"/>
      <c r="L11" s="104"/>
      <c r="M11" s="104"/>
      <c r="N11" s="25"/>
      <c r="O11" s="22">
        <v>66551.493000000002</v>
      </c>
      <c r="P11" s="22">
        <v>32095.93</v>
      </c>
      <c r="Q11" s="80">
        <f>Q41</f>
        <v>0</v>
      </c>
      <c r="R11" s="80">
        <f>SUMIF($P$30:$P$47,$E11,R$30:R$47)</f>
        <v>0</v>
      </c>
      <c r="S11" s="80">
        <v>32095.93</v>
      </c>
      <c r="T11" s="80">
        <f>SUMIF($P$30:$P$47,$E11,T$30:T$47)</f>
        <v>0</v>
      </c>
      <c r="U11" s="22">
        <f>P11-Q11</f>
        <v>32095.93</v>
      </c>
      <c r="V11" s="22">
        <f>Q11/P11*100</f>
        <v>0</v>
      </c>
      <c r="W11" s="9"/>
      <c r="X11" s="3"/>
      <c r="Y11" s="3"/>
      <c r="Z11" s="3"/>
    </row>
    <row r="12" spans="1:26" x14ac:dyDescent="0.25">
      <c r="A12" s="16" t="s">
        <v>16</v>
      </c>
      <c r="B12" s="87" t="s">
        <v>17</v>
      </c>
      <c r="C12" s="88"/>
      <c r="D12" s="88"/>
      <c r="E12" s="88"/>
      <c r="F12" s="88"/>
      <c r="G12" s="88"/>
      <c r="H12" s="88"/>
      <c r="I12" s="88"/>
      <c r="J12" s="88"/>
      <c r="K12" s="88"/>
      <c r="L12" s="88"/>
      <c r="M12" s="88"/>
      <c r="N12" s="17"/>
      <c r="O12" s="18">
        <f t="shared" ref="O12:U12" si="6">SUM(O13:O15)</f>
        <v>0</v>
      </c>
      <c r="P12" s="18">
        <f t="shared" si="6"/>
        <v>0</v>
      </c>
      <c r="Q12" s="79">
        <f t="shared" si="6"/>
        <v>0</v>
      </c>
      <c r="R12" s="79">
        <f t="shared" si="6"/>
        <v>0</v>
      </c>
      <c r="S12" s="79">
        <f t="shared" si="6"/>
        <v>0</v>
      </c>
      <c r="T12" s="79">
        <f t="shared" ref="T12" si="7">SUM(T13:T15)</f>
        <v>0</v>
      </c>
      <c r="U12" s="18">
        <f t="shared" si="6"/>
        <v>0</v>
      </c>
      <c r="V12" s="15">
        <v>0</v>
      </c>
      <c r="W12" s="26"/>
      <c r="X12" s="3"/>
      <c r="Y12" s="3"/>
      <c r="Z12" s="3"/>
    </row>
    <row r="13" spans="1:26" x14ac:dyDescent="0.25">
      <c r="A13" s="19" t="s">
        <v>18</v>
      </c>
      <c r="B13" s="103" t="s">
        <v>19</v>
      </c>
      <c r="C13" s="104"/>
      <c r="D13" s="104"/>
      <c r="E13" s="104"/>
      <c r="F13" s="104"/>
      <c r="G13" s="104"/>
      <c r="H13" s="104"/>
      <c r="I13" s="104"/>
      <c r="J13" s="104"/>
      <c r="K13" s="104"/>
      <c r="L13" s="104"/>
      <c r="M13" s="104"/>
      <c r="N13" s="25"/>
      <c r="O13" s="22">
        <f t="shared" ref="O13:T15" si="8">SUMIF($P$30:$P$47,$E13,O$30:O$47)</f>
        <v>0</v>
      </c>
      <c r="P13" s="22">
        <f t="shared" si="8"/>
        <v>0</v>
      </c>
      <c r="Q13" s="80">
        <f t="shared" si="8"/>
        <v>0</v>
      </c>
      <c r="R13" s="80">
        <f t="shared" si="8"/>
        <v>0</v>
      </c>
      <c r="S13" s="80">
        <f t="shared" si="8"/>
        <v>0</v>
      </c>
      <c r="T13" s="80">
        <f t="shared" si="8"/>
        <v>0</v>
      </c>
      <c r="U13" s="22">
        <f>SUMIF($P$30:$P$47,$E13,V$30:V$47)</f>
        <v>0</v>
      </c>
      <c r="V13" s="23">
        <v>0</v>
      </c>
      <c r="W13" s="9"/>
      <c r="X13" s="3"/>
      <c r="Y13" s="3"/>
      <c r="Z13" s="3"/>
    </row>
    <row r="14" spans="1:26" x14ac:dyDescent="0.25">
      <c r="A14" s="19" t="s">
        <v>20</v>
      </c>
      <c r="B14" s="103" t="s">
        <v>21</v>
      </c>
      <c r="C14" s="104"/>
      <c r="D14" s="104"/>
      <c r="E14" s="104"/>
      <c r="F14" s="104"/>
      <c r="G14" s="104"/>
      <c r="H14" s="104"/>
      <c r="I14" s="104"/>
      <c r="J14" s="104"/>
      <c r="K14" s="104"/>
      <c r="L14" s="104"/>
      <c r="M14" s="104"/>
      <c r="N14" s="25"/>
      <c r="O14" s="22">
        <f t="shared" si="8"/>
        <v>0</v>
      </c>
      <c r="P14" s="22">
        <f t="shared" si="8"/>
        <v>0</v>
      </c>
      <c r="Q14" s="80">
        <f t="shared" si="8"/>
        <v>0</v>
      </c>
      <c r="R14" s="80">
        <f t="shared" si="8"/>
        <v>0</v>
      </c>
      <c r="S14" s="80">
        <f t="shared" si="8"/>
        <v>0</v>
      </c>
      <c r="T14" s="80">
        <f t="shared" si="8"/>
        <v>0</v>
      </c>
      <c r="U14" s="22">
        <f>SUMIF($P$30:$P$47,$E14,V$30:V$47)</f>
        <v>0</v>
      </c>
      <c r="V14" s="23">
        <v>0</v>
      </c>
      <c r="W14" s="9"/>
      <c r="X14" s="3"/>
      <c r="Y14" s="3"/>
      <c r="Z14" s="3"/>
    </row>
    <row r="15" spans="1:26" x14ac:dyDescent="0.25">
      <c r="A15" s="19" t="s">
        <v>22</v>
      </c>
      <c r="B15" s="103" t="s">
        <v>23</v>
      </c>
      <c r="C15" s="104"/>
      <c r="D15" s="104"/>
      <c r="E15" s="104"/>
      <c r="F15" s="104"/>
      <c r="G15" s="104"/>
      <c r="H15" s="104"/>
      <c r="I15" s="104"/>
      <c r="J15" s="104"/>
      <c r="K15" s="104"/>
      <c r="L15" s="104"/>
      <c r="M15" s="104"/>
      <c r="N15" s="25"/>
      <c r="O15" s="22">
        <f t="shared" si="8"/>
        <v>0</v>
      </c>
      <c r="P15" s="22">
        <f t="shared" si="8"/>
        <v>0</v>
      </c>
      <c r="Q15" s="80">
        <f t="shared" si="8"/>
        <v>0</v>
      </c>
      <c r="R15" s="80">
        <f t="shared" si="8"/>
        <v>0</v>
      </c>
      <c r="S15" s="80">
        <f t="shared" si="8"/>
        <v>0</v>
      </c>
      <c r="T15" s="80">
        <f t="shared" si="8"/>
        <v>0</v>
      </c>
      <c r="U15" s="22">
        <f>SUMIF($P$30:$P$47,$E15,V$30:V$47)</f>
        <v>0</v>
      </c>
      <c r="V15" s="23">
        <v>0</v>
      </c>
      <c r="W15" s="9"/>
      <c r="X15" s="3"/>
      <c r="Y15" s="3"/>
      <c r="Z15" s="3"/>
    </row>
    <row r="16" spans="1:26" x14ac:dyDescent="0.25">
      <c r="A16" s="16" t="s">
        <v>24</v>
      </c>
      <c r="B16" s="87" t="s">
        <v>25</v>
      </c>
      <c r="C16" s="88"/>
      <c r="D16" s="88"/>
      <c r="E16" s="88"/>
      <c r="F16" s="88"/>
      <c r="G16" s="88"/>
      <c r="H16" s="88"/>
      <c r="I16" s="88"/>
      <c r="J16" s="88"/>
      <c r="K16" s="88"/>
      <c r="L16" s="88"/>
      <c r="M16" s="88"/>
      <c r="N16" s="17"/>
      <c r="O16" s="18">
        <f t="shared" ref="O16:U16" si="9">SUM(O17:O19)</f>
        <v>99827.239499999996</v>
      </c>
      <c r="P16" s="18">
        <f t="shared" si="9"/>
        <v>48143.9</v>
      </c>
      <c r="Q16" s="79">
        <f t="shared" si="9"/>
        <v>0</v>
      </c>
      <c r="R16" s="79">
        <f t="shared" si="9"/>
        <v>0</v>
      </c>
      <c r="S16" s="79">
        <f t="shared" si="9"/>
        <v>48143.9</v>
      </c>
      <c r="T16" s="79">
        <f t="shared" ref="T16" si="10">SUM(T17:T19)</f>
        <v>0</v>
      </c>
      <c r="U16" s="18">
        <f t="shared" si="9"/>
        <v>48143.9</v>
      </c>
      <c r="V16" s="18">
        <f t="shared" ref="V16" si="11">S16/P16*100</f>
        <v>100</v>
      </c>
      <c r="W16" s="9"/>
      <c r="X16" s="3"/>
      <c r="Y16" s="3"/>
      <c r="Z16" s="3"/>
    </row>
    <row r="17" spans="1:26" x14ac:dyDescent="0.25">
      <c r="A17" s="19" t="s">
        <v>26</v>
      </c>
      <c r="B17" s="99" t="s">
        <v>27</v>
      </c>
      <c r="C17" s="100"/>
      <c r="D17" s="100"/>
      <c r="E17" s="100"/>
      <c r="F17" s="100"/>
      <c r="G17" s="100"/>
      <c r="H17" s="100"/>
      <c r="I17" s="100"/>
      <c r="J17" s="100"/>
      <c r="K17" s="100"/>
      <c r="L17" s="100"/>
      <c r="M17" s="100"/>
      <c r="N17" s="20"/>
      <c r="O17" s="22">
        <v>0</v>
      </c>
      <c r="P17" s="22">
        <v>0</v>
      </c>
      <c r="Q17" s="80">
        <f t="shared" ref="Q17:T19" si="12">SUMIF($P$30:$P$47,$E17,Q$30:Q$47)</f>
        <v>0</v>
      </c>
      <c r="R17" s="80">
        <f t="shared" si="12"/>
        <v>0</v>
      </c>
      <c r="S17" s="80">
        <f t="shared" si="12"/>
        <v>0</v>
      </c>
      <c r="T17" s="80">
        <f t="shared" si="12"/>
        <v>0</v>
      </c>
      <c r="U17" s="22">
        <f>P17-S17</f>
        <v>0</v>
      </c>
      <c r="V17" s="22">
        <v>0</v>
      </c>
      <c r="W17" s="9"/>
      <c r="X17" s="3"/>
      <c r="Y17" s="3"/>
      <c r="Z17" s="3"/>
    </row>
    <row r="18" spans="1:26" x14ac:dyDescent="0.25">
      <c r="A18" s="19" t="s">
        <v>28</v>
      </c>
      <c r="B18" s="99" t="s">
        <v>29</v>
      </c>
      <c r="C18" s="100"/>
      <c r="D18" s="100"/>
      <c r="E18" s="100"/>
      <c r="F18" s="100"/>
      <c r="G18" s="100"/>
      <c r="H18" s="100"/>
      <c r="I18" s="100"/>
      <c r="J18" s="100"/>
      <c r="K18" s="100"/>
      <c r="L18" s="100"/>
      <c r="M18" s="100"/>
      <c r="N18" s="20"/>
      <c r="O18" s="22">
        <f>SUMIF($P$30:$P$47,$E18,O$30:O$47)</f>
        <v>0</v>
      </c>
      <c r="P18" s="22">
        <f>SUMIF($P$30:$P$47,$E18,P$30:P$47)</f>
        <v>0</v>
      </c>
      <c r="Q18" s="80">
        <f t="shared" si="12"/>
        <v>0</v>
      </c>
      <c r="R18" s="80">
        <f t="shared" si="12"/>
        <v>0</v>
      </c>
      <c r="S18" s="80">
        <f t="shared" si="12"/>
        <v>0</v>
      </c>
      <c r="T18" s="80">
        <f t="shared" si="12"/>
        <v>0</v>
      </c>
      <c r="U18" s="22">
        <f>SUMIF($P$30:$P$47,$E18,V$30:V$47)</f>
        <v>0</v>
      </c>
      <c r="V18" s="22">
        <v>0</v>
      </c>
      <c r="W18" s="9"/>
      <c r="X18" s="3"/>
      <c r="Y18" s="3"/>
      <c r="Z18" s="3"/>
    </row>
    <row r="19" spans="1:26" x14ac:dyDescent="0.25">
      <c r="A19" s="19" t="s">
        <v>30</v>
      </c>
      <c r="B19" s="99" t="s">
        <v>31</v>
      </c>
      <c r="C19" s="100"/>
      <c r="D19" s="100"/>
      <c r="E19" s="100"/>
      <c r="F19" s="100"/>
      <c r="G19" s="100"/>
      <c r="H19" s="100"/>
      <c r="I19" s="100"/>
      <c r="J19" s="100"/>
      <c r="K19" s="100"/>
      <c r="L19" s="100"/>
      <c r="M19" s="100"/>
      <c r="N19" s="20"/>
      <c r="O19" s="22">
        <v>99827.239499999996</v>
      </c>
      <c r="P19" s="22">
        <v>48143.9</v>
      </c>
      <c r="Q19" s="80">
        <f>Q42</f>
        <v>0</v>
      </c>
      <c r="R19" s="80">
        <f t="shared" si="12"/>
        <v>0</v>
      </c>
      <c r="S19" s="80">
        <v>48143.9</v>
      </c>
      <c r="T19" s="80">
        <f t="shared" si="12"/>
        <v>0</v>
      </c>
      <c r="U19" s="22">
        <f>P19-Q19</f>
        <v>48143.9</v>
      </c>
      <c r="V19" s="22">
        <f>Q19/P19*100</f>
        <v>0</v>
      </c>
      <c r="W19" s="9"/>
      <c r="X19" s="3"/>
      <c r="Y19" s="3"/>
      <c r="Z19" s="3"/>
    </row>
    <row r="20" spans="1:26" x14ac:dyDescent="0.25">
      <c r="A20" s="16" t="s">
        <v>32</v>
      </c>
      <c r="B20" s="87" t="s">
        <v>33</v>
      </c>
      <c r="C20" s="88"/>
      <c r="D20" s="88"/>
      <c r="E20" s="88"/>
      <c r="F20" s="88"/>
      <c r="G20" s="88"/>
      <c r="H20" s="88"/>
      <c r="I20" s="88"/>
      <c r="J20" s="88"/>
      <c r="K20" s="88"/>
      <c r="L20" s="88"/>
      <c r="M20" s="88"/>
      <c r="N20" s="17"/>
      <c r="O20" s="14">
        <v>0</v>
      </c>
      <c r="P20" s="18">
        <v>0</v>
      </c>
      <c r="Q20" s="79">
        <v>0</v>
      </c>
      <c r="R20" s="79">
        <f>SUM(R21:R22)</f>
        <v>0</v>
      </c>
      <c r="S20" s="79">
        <f>SUM(S21:S22)</f>
        <v>0</v>
      </c>
      <c r="T20" s="79">
        <f>SUM(T21:T22)</f>
        <v>0</v>
      </c>
      <c r="U20" s="18">
        <f>SUM(U21:U22)</f>
        <v>0</v>
      </c>
      <c r="V20" s="15">
        <v>0</v>
      </c>
      <c r="W20" s="9"/>
      <c r="X20" s="3"/>
      <c r="Y20" s="3"/>
      <c r="Z20" s="3"/>
    </row>
    <row r="21" spans="1:26" x14ac:dyDescent="0.25">
      <c r="A21" s="19" t="s">
        <v>34</v>
      </c>
      <c r="B21" s="99" t="s">
        <v>35</v>
      </c>
      <c r="C21" s="100"/>
      <c r="D21" s="100"/>
      <c r="E21" s="100"/>
      <c r="F21" s="100"/>
      <c r="G21" s="100"/>
      <c r="H21" s="100"/>
      <c r="I21" s="100"/>
      <c r="J21" s="100"/>
      <c r="K21" s="100"/>
      <c r="L21" s="100"/>
      <c r="M21" s="100"/>
      <c r="N21" s="20"/>
      <c r="O21" s="21">
        <v>0</v>
      </c>
      <c r="P21" s="22">
        <v>0</v>
      </c>
      <c r="Q21" s="28">
        <v>0</v>
      </c>
      <c r="R21" s="28">
        <f t="shared" ref="R21:T22" si="13">SUMIF($P$30:$P$47,$E21,R$30:R$47)</f>
        <v>0</v>
      </c>
      <c r="S21" s="28">
        <f t="shared" si="13"/>
        <v>0</v>
      </c>
      <c r="T21" s="28">
        <f t="shared" si="13"/>
        <v>0</v>
      </c>
      <c r="U21" s="22">
        <f>SUMIF($P$30:$P$47,$E21,V$30:V$47)</f>
        <v>0</v>
      </c>
      <c r="V21" s="23">
        <v>0</v>
      </c>
      <c r="W21" s="9"/>
      <c r="X21" s="3"/>
      <c r="Y21" s="3"/>
      <c r="Z21" s="3"/>
    </row>
    <row r="22" spans="1:26" x14ac:dyDescent="0.25">
      <c r="A22" s="19" t="s">
        <v>36</v>
      </c>
      <c r="B22" s="99" t="s">
        <v>37</v>
      </c>
      <c r="C22" s="100"/>
      <c r="D22" s="100"/>
      <c r="E22" s="100"/>
      <c r="F22" s="100"/>
      <c r="G22" s="100"/>
      <c r="H22" s="100"/>
      <c r="I22" s="100"/>
      <c r="J22" s="100"/>
      <c r="K22" s="100"/>
      <c r="L22" s="100"/>
      <c r="M22" s="100"/>
      <c r="N22" s="20"/>
      <c r="O22" s="21">
        <v>0</v>
      </c>
      <c r="P22" s="22">
        <v>0</v>
      </c>
      <c r="Q22" s="28">
        <v>0</v>
      </c>
      <c r="R22" s="28">
        <f t="shared" si="13"/>
        <v>0</v>
      </c>
      <c r="S22" s="28">
        <f t="shared" si="13"/>
        <v>0</v>
      </c>
      <c r="T22" s="28">
        <f t="shared" si="13"/>
        <v>0</v>
      </c>
      <c r="U22" s="22">
        <f>SUMIF($P$30:$P$47,$E22,V$30:V$47)</f>
        <v>0</v>
      </c>
      <c r="V22" s="23">
        <v>0</v>
      </c>
      <c r="W22" s="9"/>
      <c r="X22" s="3"/>
      <c r="Y22" s="3"/>
      <c r="Z22" s="3"/>
    </row>
    <row r="23" spans="1:26" x14ac:dyDescent="0.25">
      <c r="A23" s="16" t="s">
        <v>38</v>
      </c>
      <c r="B23" s="87" t="s">
        <v>39</v>
      </c>
      <c r="C23" s="88"/>
      <c r="D23" s="88"/>
      <c r="E23" s="88"/>
      <c r="F23" s="88"/>
      <c r="G23" s="88"/>
      <c r="H23" s="88"/>
      <c r="I23" s="88"/>
      <c r="J23" s="88"/>
      <c r="K23" s="88"/>
      <c r="L23" s="88"/>
      <c r="M23" s="88"/>
      <c r="N23" s="17"/>
      <c r="O23" s="27"/>
      <c r="P23" s="28"/>
      <c r="Q23" s="28"/>
      <c r="R23" s="28"/>
      <c r="S23" s="28"/>
      <c r="T23" s="28"/>
      <c r="U23" s="28"/>
      <c r="V23" s="28"/>
      <c r="W23" s="9"/>
      <c r="X23" s="3"/>
      <c r="Y23" s="3"/>
      <c r="Z23" s="3"/>
    </row>
    <row r="24" spans="1:26" x14ac:dyDescent="0.25">
      <c r="A24" s="29" t="s">
        <v>40</v>
      </c>
      <c r="B24" s="99" t="s">
        <v>41</v>
      </c>
      <c r="C24" s="104"/>
      <c r="D24" s="104"/>
      <c r="E24" s="104"/>
      <c r="F24" s="104"/>
      <c r="G24" s="104"/>
      <c r="H24" s="104"/>
      <c r="I24" s="104"/>
      <c r="J24" s="104"/>
      <c r="K24" s="104"/>
      <c r="L24" s="104"/>
      <c r="M24" s="104"/>
      <c r="N24" s="25"/>
      <c r="O24" s="21">
        <v>0</v>
      </c>
      <c r="P24" s="30"/>
      <c r="Q24" s="31"/>
      <c r="R24" s="31"/>
      <c r="S24" s="31"/>
      <c r="T24" s="31"/>
      <c r="U24" s="30">
        <f>R24-P24</f>
        <v>0</v>
      </c>
      <c r="V24" s="23">
        <v>0</v>
      </c>
      <c r="W24" s="9"/>
      <c r="X24" s="3"/>
      <c r="Y24" s="3"/>
      <c r="Z24" s="3"/>
    </row>
    <row r="25" spans="1:26" x14ac:dyDescent="0.25">
      <c r="A25" s="29" t="s">
        <v>42</v>
      </c>
      <c r="B25" s="105"/>
      <c r="C25" s="106"/>
      <c r="D25" s="106"/>
      <c r="E25" s="106"/>
      <c r="F25" s="106"/>
      <c r="G25" s="106"/>
      <c r="H25" s="106"/>
      <c r="I25" s="106"/>
      <c r="J25" s="106"/>
      <c r="K25" s="106"/>
      <c r="L25" s="106"/>
      <c r="M25" s="32"/>
      <c r="N25" s="32"/>
      <c r="O25" s="27"/>
      <c r="P25" s="28"/>
      <c r="Q25" s="28"/>
      <c r="R25" s="28"/>
      <c r="S25" s="28"/>
      <c r="T25" s="28"/>
      <c r="U25" s="28"/>
      <c r="V25" s="28"/>
      <c r="W25" s="9"/>
      <c r="X25" s="3"/>
      <c r="Y25" s="3"/>
      <c r="Z25" s="3"/>
    </row>
    <row r="26" spans="1:26" x14ac:dyDescent="0.25">
      <c r="A26" s="33"/>
      <c r="B26" s="107" t="s">
        <v>43</v>
      </c>
      <c r="C26" s="107"/>
      <c r="D26" s="107"/>
      <c r="E26" s="34"/>
      <c r="F26" s="34"/>
      <c r="G26" s="34"/>
      <c r="H26" s="34"/>
      <c r="I26" s="34"/>
      <c r="J26" s="34"/>
      <c r="K26" s="34"/>
      <c r="L26" s="34"/>
      <c r="M26" s="35"/>
      <c r="N26" s="35"/>
      <c r="O26" s="36"/>
      <c r="P26" s="37"/>
      <c r="Q26" s="37"/>
      <c r="R26" s="37"/>
      <c r="S26" s="37"/>
      <c r="T26" s="37"/>
      <c r="U26" s="37"/>
      <c r="V26" s="37"/>
      <c r="W26" s="3"/>
      <c r="X26" s="3"/>
      <c r="Y26" s="3"/>
      <c r="Z26" s="3"/>
    </row>
    <row r="27" spans="1:26" x14ac:dyDescent="0.25">
      <c r="A27" s="29" t="s">
        <v>44</v>
      </c>
      <c r="B27" s="99" t="s">
        <v>45</v>
      </c>
      <c r="C27" s="104"/>
      <c r="D27" s="104"/>
      <c r="E27" s="104"/>
      <c r="F27" s="104"/>
      <c r="G27" s="104"/>
      <c r="H27" s="104"/>
      <c r="I27" s="104"/>
      <c r="J27" s="104"/>
      <c r="K27" s="104"/>
      <c r="L27" s="104"/>
      <c r="M27" s="104"/>
      <c r="N27" s="25"/>
      <c r="O27" s="21">
        <v>0</v>
      </c>
      <c r="P27" s="30"/>
      <c r="Q27" s="31"/>
      <c r="R27" s="31"/>
      <c r="S27" s="31"/>
      <c r="T27" s="31"/>
      <c r="U27" s="30">
        <f>R27-P27</f>
        <v>0</v>
      </c>
      <c r="V27" s="23">
        <v>0</v>
      </c>
      <c r="W27" s="9"/>
      <c r="X27" s="3"/>
      <c r="Y27" s="3"/>
      <c r="Z27" s="3"/>
    </row>
    <row r="28" spans="1:26" x14ac:dyDescent="0.25">
      <c r="A28" s="29" t="s">
        <v>46</v>
      </c>
      <c r="B28" s="99" t="s">
        <v>47</v>
      </c>
      <c r="C28" s="104"/>
      <c r="D28" s="104"/>
      <c r="E28" s="104"/>
      <c r="F28" s="104"/>
      <c r="G28" s="104"/>
      <c r="H28" s="104"/>
      <c r="I28" s="104"/>
      <c r="J28" s="104"/>
      <c r="K28" s="104"/>
      <c r="L28" s="104"/>
      <c r="M28" s="104"/>
      <c r="N28" s="25"/>
      <c r="O28" s="21">
        <v>0</v>
      </c>
      <c r="P28" s="30"/>
      <c r="Q28" s="31"/>
      <c r="R28" s="31"/>
      <c r="S28" s="31"/>
      <c r="T28" s="31"/>
      <c r="U28" s="30">
        <f>R28-P28</f>
        <v>0</v>
      </c>
      <c r="V28" s="23">
        <v>0</v>
      </c>
      <c r="W28" s="9"/>
      <c r="X28" s="3"/>
      <c r="Y28" s="3"/>
      <c r="Z28" s="3"/>
    </row>
    <row r="29" spans="1:26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38"/>
      <c r="P29" s="38"/>
      <c r="Q29" s="38"/>
      <c r="R29" s="38"/>
      <c r="S29" s="38"/>
      <c r="T29" s="39"/>
      <c r="U29" s="40"/>
      <c r="V29" s="40"/>
      <c r="W29" s="41"/>
      <c r="X29" s="41"/>
      <c r="Y29" s="41"/>
      <c r="Z29" s="41"/>
    </row>
    <row r="30" spans="1:26" x14ac:dyDescent="0.25">
      <c r="A30" s="49"/>
      <c r="B30" s="50"/>
      <c r="C30" s="5"/>
      <c r="D30" s="5"/>
      <c r="E30" s="5"/>
      <c r="F30" s="5"/>
      <c r="G30" s="5"/>
      <c r="H30" s="5"/>
      <c r="I30" s="5"/>
      <c r="J30" s="5"/>
      <c r="K30" s="5"/>
      <c r="L30" s="51"/>
      <c r="M30" s="51"/>
      <c r="N30" s="51"/>
      <c r="O30" s="51"/>
      <c r="P30" s="51"/>
      <c r="Q30" s="51"/>
      <c r="R30" s="51"/>
      <c r="S30" s="52"/>
      <c r="T30" s="50"/>
      <c r="U30" s="38"/>
      <c r="V30" s="40"/>
      <c r="W30" s="40"/>
      <c r="X30" s="40"/>
      <c r="Y30" s="40"/>
      <c r="Z30" s="40"/>
    </row>
    <row r="31" spans="1:26" x14ac:dyDescent="0.25">
      <c r="A31" s="42" t="s">
        <v>68</v>
      </c>
      <c r="B31" s="43"/>
      <c r="C31" s="43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53"/>
      <c r="V31" s="53"/>
      <c r="W31" s="53"/>
      <c r="X31" s="53"/>
      <c r="Y31" s="53"/>
      <c r="Z31" s="53"/>
    </row>
    <row r="32" spans="1:26" x14ac:dyDescent="0.25">
      <c r="A32" s="84" t="s">
        <v>0</v>
      </c>
      <c r="B32" s="84" t="s">
        <v>48</v>
      </c>
      <c r="C32" s="84" t="s">
        <v>49</v>
      </c>
      <c r="D32" s="84" t="s">
        <v>50</v>
      </c>
      <c r="E32" s="84" t="s">
        <v>51</v>
      </c>
      <c r="F32" s="84" t="s">
        <v>52</v>
      </c>
      <c r="G32" s="84" t="s">
        <v>53</v>
      </c>
      <c r="H32" s="84"/>
      <c r="I32" s="84" t="s">
        <v>54</v>
      </c>
      <c r="J32" s="86"/>
      <c r="K32" s="84" t="s">
        <v>55</v>
      </c>
      <c r="L32" s="84" t="s">
        <v>1</v>
      </c>
      <c r="M32" s="86"/>
      <c r="N32" s="84" t="s">
        <v>56</v>
      </c>
      <c r="O32" s="109" t="s">
        <v>57</v>
      </c>
      <c r="P32" s="110"/>
      <c r="Q32" s="110"/>
      <c r="R32" s="110"/>
      <c r="S32" s="110"/>
      <c r="T32" s="110"/>
      <c r="U32" s="110"/>
      <c r="V32" s="85" t="s">
        <v>3</v>
      </c>
      <c r="W32" s="108"/>
      <c r="X32" s="108"/>
      <c r="Y32" s="108"/>
      <c r="Z32" s="108"/>
    </row>
    <row r="33" spans="1:26" x14ac:dyDescent="0.25">
      <c r="A33" s="85"/>
      <c r="B33" s="85"/>
      <c r="C33" s="85"/>
      <c r="D33" s="85"/>
      <c r="E33" s="85"/>
      <c r="F33" s="85"/>
      <c r="G33" s="84"/>
      <c r="H33" s="84"/>
      <c r="I33" s="85"/>
      <c r="J33" s="108"/>
      <c r="K33" s="85"/>
      <c r="L33" s="85"/>
      <c r="M33" s="108"/>
      <c r="N33" s="85"/>
      <c r="O33" s="111"/>
      <c r="P33" s="112"/>
      <c r="Q33" s="112"/>
      <c r="R33" s="112"/>
      <c r="S33" s="112"/>
      <c r="T33" s="112"/>
      <c r="U33" s="112"/>
      <c r="V33" s="84" t="s">
        <v>4</v>
      </c>
      <c r="W33" s="113" t="s">
        <v>58</v>
      </c>
      <c r="X33" s="115"/>
      <c r="Y33" s="115"/>
      <c r="Z33" s="115"/>
    </row>
    <row r="34" spans="1:26" x14ac:dyDescent="0.25">
      <c r="A34" s="85"/>
      <c r="B34" s="85"/>
      <c r="C34" s="85"/>
      <c r="D34" s="85"/>
      <c r="E34" s="85"/>
      <c r="F34" s="85"/>
      <c r="G34" s="84"/>
      <c r="H34" s="84"/>
      <c r="I34" s="85"/>
      <c r="J34" s="108"/>
      <c r="K34" s="85"/>
      <c r="L34" s="85"/>
      <c r="M34" s="108"/>
      <c r="N34" s="85"/>
      <c r="O34" s="84" t="s">
        <v>2</v>
      </c>
      <c r="P34" s="84" t="s">
        <v>81</v>
      </c>
      <c r="Q34" s="84" t="s">
        <v>82</v>
      </c>
      <c r="R34" s="84" t="s">
        <v>83</v>
      </c>
      <c r="S34" s="84" t="s">
        <v>84</v>
      </c>
      <c r="T34" s="84" t="s">
        <v>85</v>
      </c>
      <c r="U34" s="84" t="s">
        <v>59</v>
      </c>
      <c r="V34" s="85"/>
      <c r="W34" s="113" t="s">
        <v>60</v>
      </c>
      <c r="X34" s="113" t="s">
        <v>61</v>
      </c>
      <c r="Y34" s="113" t="s">
        <v>62</v>
      </c>
      <c r="Z34" s="115"/>
    </row>
    <row r="35" spans="1:26" ht="30.75" customHeight="1" x14ac:dyDescent="0.25">
      <c r="A35" s="85"/>
      <c r="B35" s="85"/>
      <c r="C35" s="85"/>
      <c r="D35" s="85"/>
      <c r="E35" s="85"/>
      <c r="F35" s="85"/>
      <c r="G35" s="11" t="s">
        <v>63</v>
      </c>
      <c r="H35" s="11" t="s">
        <v>64</v>
      </c>
      <c r="I35" s="11" t="s">
        <v>65</v>
      </c>
      <c r="J35" s="11" t="s">
        <v>66</v>
      </c>
      <c r="K35" s="85"/>
      <c r="L35" s="85"/>
      <c r="M35" s="108"/>
      <c r="N35" s="85"/>
      <c r="O35" s="85"/>
      <c r="P35" s="85"/>
      <c r="Q35" s="85"/>
      <c r="R35" s="85"/>
      <c r="S35" s="85"/>
      <c r="T35" s="85"/>
      <c r="U35" s="85"/>
      <c r="V35" s="85"/>
      <c r="W35" s="114"/>
      <c r="X35" s="114"/>
      <c r="Y35" s="45" t="s">
        <v>67</v>
      </c>
      <c r="Z35" s="45" t="s">
        <v>4</v>
      </c>
    </row>
    <row r="36" spans="1:26" x14ac:dyDescent="0.25">
      <c r="A36" s="46"/>
      <c r="B36" s="46"/>
      <c r="C36" s="46"/>
      <c r="D36" s="47" t="s">
        <v>6</v>
      </c>
      <c r="E36" s="48"/>
      <c r="F36" s="13"/>
      <c r="G36" s="13"/>
      <c r="H36" s="13"/>
      <c r="I36" s="13"/>
      <c r="J36" s="13"/>
      <c r="K36" s="13"/>
      <c r="L36" s="90"/>
      <c r="M36" s="90"/>
      <c r="N36" s="13"/>
      <c r="O36" s="15">
        <f t="shared" ref="O36:U36" si="14">SUM(O37:O44)</f>
        <v>166378.73249999998</v>
      </c>
      <c r="P36" s="15">
        <f t="shared" si="14"/>
        <v>80239.835259999993</v>
      </c>
      <c r="Q36" s="81">
        <f t="shared" si="14"/>
        <v>0</v>
      </c>
      <c r="R36" s="81">
        <f t="shared" si="14"/>
        <v>0</v>
      </c>
      <c r="S36" s="81">
        <f t="shared" si="14"/>
        <v>80239.835259999993</v>
      </c>
      <c r="T36" s="81">
        <f t="shared" si="14"/>
        <v>0</v>
      </c>
      <c r="U36" s="15">
        <f t="shared" si="14"/>
        <v>0</v>
      </c>
      <c r="V36" s="12"/>
      <c r="W36" s="40"/>
      <c r="X36" s="40"/>
      <c r="Y36" s="40"/>
      <c r="Z36" s="40"/>
    </row>
    <row r="37" spans="1:26" ht="15.75" thickBot="1" x14ac:dyDescent="0.3">
      <c r="A37" s="46">
        <v>0</v>
      </c>
      <c r="B37" s="46"/>
      <c r="C37" s="46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9"/>
      <c r="O37" s="9"/>
      <c r="P37" s="9"/>
      <c r="Q37" s="9"/>
      <c r="R37" s="9"/>
      <c r="S37" s="9"/>
      <c r="T37" s="9"/>
      <c r="U37" s="40"/>
      <c r="V37" s="9"/>
      <c r="W37" s="41"/>
      <c r="X37" s="41"/>
      <c r="Y37" s="41"/>
      <c r="Z37" s="41"/>
    </row>
    <row r="38" spans="1:26" ht="57" thickTop="1" x14ac:dyDescent="0.25">
      <c r="A38" s="124" t="s">
        <v>69</v>
      </c>
      <c r="B38" s="127" t="s">
        <v>75</v>
      </c>
      <c r="C38" s="130"/>
      <c r="D38" s="133" t="s">
        <v>77</v>
      </c>
      <c r="E38" s="136">
        <v>2</v>
      </c>
      <c r="F38" s="139" t="s">
        <v>79</v>
      </c>
      <c r="G38" s="142" t="s">
        <v>86</v>
      </c>
      <c r="H38" s="142" t="s">
        <v>79</v>
      </c>
      <c r="I38" s="145">
        <v>0</v>
      </c>
      <c r="J38" s="118">
        <v>100</v>
      </c>
      <c r="K38" s="121"/>
      <c r="L38" s="54"/>
      <c r="M38" s="55" t="s">
        <v>31</v>
      </c>
      <c r="N38" s="56"/>
      <c r="O38" s="57">
        <f>63623402.51*0.6/1000</f>
        <v>38174.041505999994</v>
      </c>
      <c r="P38" s="57">
        <v>10107.503129999999</v>
      </c>
      <c r="Q38" s="82">
        <v>0</v>
      </c>
      <c r="R38" s="82">
        <v>0</v>
      </c>
      <c r="S38" s="82">
        <v>10107.503129999999</v>
      </c>
      <c r="T38" s="82">
        <v>0</v>
      </c>
      <c r="U38" s="57">
        <f>P38-S38</f>
        <v>0</v>
      </c>
      <c r="V38" s="57">
        <f>U38</f>
        <v>0</v>
      </c>
      <c r="W38" s="58"/>
      <c r="X38" s="58"/>
      <c r="Y38" s="58"/>
      <c r="Z38" s="58"/>
    </row>
    <row r="39" spans="1:26" ht="45" x14ac:dyDescent="0.25">
      <c r="A39" s="125"/>
      <c r="B39" s="128"/>
      <c r="C39" s="131"/>
      <c r="D39" s="134"/>
      <c r="E39" s="137"/>
      <c r="F39" s="140"/>
      <c r="G39" s="143"/>
      <c r="H39" s="143"/>
      <c r="I39" s="146"/>
      <c r="J39" s="119"/>
      <c r="K39" s="122"/>
      <c r="L39" s="59" t="s">
        <v>43</v>
      </c>
      <c r="M39" s="60" t="s">
        <v>15</v>
      </c>
      <c r="N39" s="61"/>
      <c r="O39" s="62">
        <f>63623402.51*0.4/1000</f>
        <v>25449.361004000002</v>
      </c>
      <c r="P39" s="62">
        <v>6738.3354200000003</v>
      </c>
      <c r="Q39" s="83">
        <v>0</v>
      </c>
      <c r="R39" s="83">
        <v>0</v>
      </c>
      <c r="S39" s="83">
        <v>6738.3354200000003</v>
      </c>
      <c r="T39" s="83">
        <v>0</v>
      </c>
      <c r="U39" s="62">
        <f>P39-S39</f>
        <v>0</v>
      </c>
      <c r="V39" s="62">
        <f>U39</f>
        <v>0</v>
      </c>
      <c r="W39" s="63"/>
      <c r="X39" s="63"/>
      <c r="Y39" s="63"/>
      <c r="Z39" s="63"/>
    </row>
    <row r="40" spans="1:26" ht="44.25" customHeight="1" thickBot="1" x14ac:dyDescent="0.3">
      <c r="A40" s="126"/>
      <c r="B40" s="129"/>
      <c r="C40" s="132"/>
      <c r="D40" s="135"/>
      <c r="E40" s="138"/>
      <c r="F40" s="141"/>
      <c r="G40" s="144"/>
      <c r="H40" s="144"/>
      <c r="I40" s="147"/>
      <c r="J40" s="120"/>
      <c r="K40" s="123"/>
      <c r="L40" s="64"/>
      <c r="M40" s="65" t="s">
        <v>43</v>
      </c>
      <c r="N40" s="66"/>
      <c r="O40" s="67"/>
      <c r="P40" s="68"/>
      <c r="Q40" s="68"/>
      <c r="R40" s="68"/>
      <c r="S40" s="68"/>
      <c r="T40" s="68"/>
      <c r="U40" s="68"/>
      <c r="V40" s="68"/>
      <c r="W40" s="68"/>
      <c r="X40" s="68"/>
      <c r="Y40" s="68"/>
      <c r="Z40" s="68"/>
    </row>
    <row r="41" spans="1:26" ht="45.75" thickTop="1" x14ac:dyDescent="0.25">
      <c r="A41" s="124" t="s">
        <v>16</v>
      </c>
      <c r="B41" s="127" t="s">
        <v>76</v>
      </c>
      <c r="C41" s="130" t="s">
        <v>74</v>
      </c>
      <c r="D41" s="148" t="s">
        <v>78</v>
      </c>
      <c r="E41" s="136">
        <v>2</v>
      </c>
      <c r="F41" s="139" t="s">
        <v>79</v>
      </c>
      <c r="G41" s="142" t="s">
        <v>86</v>
      </c>
      <c r="H41" s="142" t="s">
        <v>79</v>
      </c>
      <c r="I41" s="145">
        <v>0</v>
      </c>
      <c r="J41" s="118">
        <v>100</v>
      </c>
      <c r="K41" s="121"/>
      <c r="L41" s="54"/>
      <c r="M41" s="55" t="s">
        <v>15</v>
      </c>
      <c r="N41" s="56"/>
      <c r="O41" s="57">
        <f>102755329.99*0.4/1000</f>
        <v>41102.131995999996</v>
      </c>
      <c r="P41" s="57">
        <v>25357.598679999999</v>
      </c>
      <c r="Q41" s="82">
        <v>0</v>
      </c>
      <c r="R41" s="82">
        <v>0</v>
      </c>
      <c r="S41" s="82">
        <v>25357.598679999999</v>
      </c>
      <c r="T41" s="82">
        <v>0</v>
      </c>
      <c r="U41" s="57">
        <f>P41-S41</f>
        <v>0</v>
      </c>
      <c r="V41" s="57">
        <f>U41</f>
        <v>0</v>
      </c>
      <c r="W41" s="58"/>
      <c r="X41" s="58"/>
      <c r="Y41" s="58"/>
      <c r="Z41" s="58"/>
    </row>
    <row r="42" spans="1:26" ht="56.25" x14ac:dyDescent="0.25">
      <c r="A42" s="125"/>
      <c r="B42" s="128"/>
      <c r="C42" s="131"/>
      <c r="D42" s="149"/>
      <c r="E42" s="137"/>
      <c r="F42" s="140"/>
      <c r="G42" s="143"/>
      <c r="H42" s="143"/>
      <c r="I42" s="146"/>
      <c r="J42" s="119"/>
      <c r="K42" s="122"/>
      <c r="L42" s="59" t="s">
        <v>43</v>
      </c>
      <c r="M42" s="60" t="s">
        <v>31</v>
      </c>
      <c r="N42" s="61"/>
      <c r="O42" s="62">
        <f>102755329.99*0.6/1000</f>
        <v>61653.197993999995</v>
      </c>
      <c r="P42" s="62">
        <v>38036.398029999997</v>
      </c>
      <c r="Q42" s="83">
        <v>0</v>
      </c>
      <c r="R42" s="83">
        <v>0</v>
      </c>
      <c r="S42" s="83">
        <v>38036.398029999997</v>
      </c>
      <c r="T42" s="83">
        <v>0</v>
      </c>
      <c r="U42" s="62">
        <f>P42-S42</f>
        <v>0</v>
      </c>
      <c r="V42" s="62">
        <f>U42</f>
        <v>0</v>
      </c>
      <c r="W42" s="63"/>
      <c r="X42" s="63"/>
      <c r="Y42" s="63"/>
      <c r="Z42" s="63"/>
    </row>
    <row r="43" spans="1:26" ht="15.75" thickBot="1" x14ac:dyDescent="0.3">
      <c r="A43" s="126"/>
      <c r="B43" s="129"/>
      <c r="C43" s="132"/>
      <c r="D43" s="150"/>
      <c r="E43" s="138"/>
      <c r="F43" s="141"/>
      <c r="G43" s="144"/>
      <c r="H43" s="144"/>
      <c r="I43" s="147"/>
      <c r="J43" s="120"/>
      <c r="K43" s="123"/>
      <c r="L43" s="64"/>
      <c r="M43" s="65" t="s">
        <v>43</v>
      </c>
      <c r="N43" s="66"/>
      <c r="O43" s="67"/>
      <c r="P43" s="68"/>
      <c r="Q43" s="68"/>
      <c r="R43" s="68"/>
      <c r="S43" s="68"/>
      <c r="T43" s="68"/>
      <c r="U43" s="68"/>
      <c r="V43" s="68"/>
      <c r="W43" s="68"/>
      <c r="X43" s="68"/>
      <c r="Y43" s="68"/>
      <c r="Z43" s="68"/>
    </row>
    <row r="44" spans="1:26" ht="15.75" thickTop="1" x14ac:dyDescent="0.25">
      <c r="A44" s="69"/>
      <c r="B44" s="70" t="s">
        <v>43</v>
      </c>
      <c r="C44" s="71"/>
      <c r="D44" s="72"/>
      <c r="E44" s="72"/>
      <c r="F44" s="72"/>
      <c r="G44" s="72"/>
      <c r="H44" s="72"/>
      <c r="I44" s="72"/>
      <c r="J44" s="72"/>
      <c r="K44" s="72"/>
      <c r="L44" s="73"/>
      <c r="M44" s="73"/>
      <c r="N44" s="73"/>
      <c r="O44" s="73"/>
      <c r="P44" s="73"/>
      <c r="Q44" s="73"/>
      <c r="R44" s="73"/>
      <c r="S44" s="73"/>
      <c r="T44" s="73"/>
      <c r="U44" s="73"/>
      <c r="V44" s="73"/>
      <c r="W44" s="73"/>
      <c r="X44" s="73"/>
      <c r="Y44" s="73"/>
      <c r="Z44" s="73"/>
    </row>
    <row r="45" spans="1:26" x14ac:dyDescent="0.25">
      <c r="A45" s="40"/>
      <c r="B45" s="40"/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</row>
    <row r="46" spans="1:26" x14ac:dyDescent="0.25">
      <c r="A46" s="74" t="s">
        <v>70</v>
      </c>
      <c r="B46" s="75"/>
      <c r="C46" s="75"/>
      <c r="D46" s="41"/>
      <c r="E46" s="41"/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41"/>
      <c r="Q46" s="41"/>
      <c r="R46" s="41"/>
      <c r="S46" s="41"/>
      <c r="T46" s="3"/>
      <c r="U46" s="3"/>
      <c r="V46" s="3"/>
      <c r="W46" s="3"/>
      <c r="X46" s="3"/>
      <c r="Y46" s="3"/>
      <c r="Z46" s="3"/>
    </row>
    <row r="47" spans="1:26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x14ac:dyDescent="0.25">
      <c r="A48" s="117" t="s">
        <v>71</v>
      </c>
      <c r="B48" s="116"/>
      <c r="C48" s="116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x14ac:dyDescent="0.25">
      <c r="A49" s="116"/>
      <c r="B49" s="116"/>
      <c r="C49" s="116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x14ac:dyDescent="0.25">
      <c r="A50" s="76" t="s">
        <v>72</v>
      </c>
      <c r="B50" s="77"/>
      <c r="C50" s="77"/>
      <c r="D50" s="77"/>
      <c r="E50" s="77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x14ac:dyDescent="0.25">
      <c r="A51" s="116"/>
      <c r="B51" s="116"/>
      <c r="C51" s="116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x14ac:dyDescent="0.25">
      <c r="A52" s="117" t="s">
        <v>73</v>
      </c>
      <c r="B52" s="116"/>
      <c r="C52" s="116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x14ac:dyDescent="0.25">
      <c r="A53" s="3"/>
      <c r="B53" s="116"/>
      <c r="C53" s="116"/>
      <c r="D53" s="116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</sheetData>
  <mergeCells count="87">
    <mergeCell ref="B53:D53"/>
    <mergeCell ref="H38:H40"/>
    <mergeCell ref="I38:I40"/>
    <mergeCell ref="J38:J40"/>
    <mergeCell ref="K38:K40"/>
    <mergeCell ref="A48:C48"/>
    <mergeCell ref="A49:C49"/>
    <mergeCell ref="A41:A43"/>
    <mergeCell ref="B41:B43"/>
    <mergeCell ref="C41:C43"/>
    <mergeCell ref="D41:D43"/>
    <mergeCell ref="E41:E43"/>
    <mergeCell ref="F41:F43"/>
    <mergeCell ref="G41:G43"/>
    <mergeCell ref="H41:H43"/>
    <mergeCell ref="I41:I43"/>
    <mergeCell ref="A51:C51"/>
    <mergeCell ref="A52:C52"/>
    <mergeCell ref="J41:J43"/>
    <mergeCell ref="K41:K43"/>
    <mergeCell ref="X34:X35"/>
    <mergeCell ref="L36:M36"/>
    <mergeCell ref="A38:A40"/>
    <mergeCell ref="B38:B40"/>
    <mergeCell ref="C38:C40"/>
    <mergeCell ref="D38:D40"/>
    <mergeCell ref="E38:E40"/>
    <mergeCell ref="F38:F40"/>
    <mergeCell ref="G38:G40"/>
    <mergeCell ref="R34:R35"/>
    <mergeCell ref="T34:T35"/>
    <mergeCell ref="U34:U35"/>
    <mergeCell ref="V33:V35"/>
    <mergeCell ref="W34:W35"/>
    <mergeCell ref="W33:Z33"/>
    <mergeCell ref="Y34:Z34"/>
    <mergeCell ref="A32:A35"/>
    <mergeCell ref="B32:B35"/>
    <mergeCell ref="C32:C35"/>
    <mergeCell ref="D32:D35"/>
    <mergeCell ref="E32:E35"/>
    <mergeCell ref="V32:Z32"/>
    <mergeCell ref="Q34:Q35"/>
    <mergeCell ref="P34:P35"/>
    <mergeCell ref="B25:L25"/>
    <mergeCell ref="B26:D26"/>
    <mergeCell ref="B27:M27"/>
    <mergeCell ref="B28:M28"/>
    <mergeCell ref="O34:O35"/>
    <mergeCell ref="F32:F35"/>
    <mergeCell ref="G32:H34"/>
    <mergeCell ref="I32:J34"/>
    <mergeCell ref="K32:K35"/>
    <mergeCell ref="L32:M35"/>
    <mergeCell ref="N32:N35"/>
    <mergeCell ref="O32:U33"/>
    <mergeCell ref="S34:S35"/>
    <mergeCell ref="B20:M20"/>
    <mergeCell ref="B21:M21"/>
    <mergeCell ref="B22:M22"/>
    <mergeCell ref="B23:M23"/>
    <mergeCell ref="B24:M24"/>
    <mergeCell ref="B19:M19"/>
    <mergeCell ref="B8:M8"/>
    <mergeCell ref="B9:M9"/>
    <mergeCell ref="B10:M10"/>
    <mergeCell ref="B11:M11"/>
    <mergeCell ref="B12:M12"/>
    <mergeCell ref="B13:M13"/>
    <mergeCell ref="B14:M14"/>
    <mergeCell ref="B15:M15"/>
    <mergeCell ref="B16:M16"/>
    <mergeCell ref="B17:M17"/>
    <mergeCell ref="B18:M18"/>
    <mergeCell ref="B3:L3"/>
    <mergeCell ref="G1:S2"/>
    <mergeCell ref="R4:R5"/>
    <mergeCell ref="S4:S5"/>
    <mergeCell ref="A4:A5"/>
    <mergeCell ref="B4:M5"/>
    <mergeCell ref="O4:O5"/>
    <mergeCell ref="T4:T5"/>
    <mergeCell ref="U4:V4"/>
    <mergeCell ref="P4:P5"/>
    <mergeCell ref="Q4:Q5"/>
    <mergeCell ref="B7:M7"/>
    <mergeCell ref="B6:M6"/>
  </mergeCells>
  <dataValidations count="7">
    <dataValidation type="textLength" operator="lessThanOrEqual" allowBlank="1" showInputMessage="1" showErrorMessage="1" errorTitle="Ошибка" error="Допускается ввод не более 900 символов!" sqref="L38:L39 L41:L42">
      <formula1>900</formula1>
    </dataValidation>
    <dataValidation type="decimal" allowBlank="1" showInputMessage="1" showErrorMessage="1" error="Введите действительное число от 0 до 100!" sqref="J38 J41">
      <formula1>0</formula1>
      <formula2>100</formula2>
    </dataValidation>
    <dataValidation type="list" allowBlank="1" showInputMessage="1" showErrorMessage="1" errorTitle="Ошибка" error="Выберите значение из списка" prompt="Выберите значение из списка" sqref="G38 G40:G41 G43">
      <formula1>month_list</formula1>
    </dataValidation>
    <dataValidation type="list" allowBlank="1" showInputMessage="1" showErrorMessage="1" errorTitle="Ошибка" error="Выберите значение из списка" prompt="Выберите значение из списка" sqref="H38 H40:H41 H43">
      <formula1>year_list</formula1>
    </dataValidation>
    <dataValidation type="textLength" operator="lessThan" allowBlank="1" showInputMessage="1" showErrorMessage="1" errorTitle="Ошибка" error="Допускается ввод не более 900 символов!" sqref="Y38:Y39 Y41:Y42">
      <formula1>900</formula1>
    </dataValidation>
    <dataValidation allowBlank="1" errorTitle="Ошибка" error="Выберите значение из списка" prompt="Выберите значение из списка" sqref="K38 K40:K41 K43"/>
    <dataValidation type="decimal" allowBlank="1" showErrorMessage="1" errorTitle="Ошибка" error="Допускается ввод только неотрицательных чисел!" sqref="P27:U28 P24:U24 Z41:Z42 Z38:Z39 P38:X39 P41:X42">
      <formula1>0</formula1>
      <formula2>9.99999999999999E+23</formula2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2018-01-25T13:52:56Z</dcterms:modified>
</cp:coreProperties>
</file>