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<sst xmlns="http://schemas.openxmlformats.org/spreadsheetml/2006/main" count="20179" uniqueCount="4864">
  <si>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</si>
  <si>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</si>
  <si>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</si>
  <si>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</si>
  <si>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</si>
  <si>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</si>
  <si>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</si>
  <si>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</si>
  <si>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</si>
  <si>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</si>
  <si>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</si>
  <si>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</si>
  <si>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</si>
  <si>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</si>
  <si>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</si>
  <si>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</si>
  <si>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</si>
  <si>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</si>
  <si>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</si>
  <si>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</si>
  <si>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</si>
  <si>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</si>
  <si>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</si>
  <si>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</si>
  <si>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</si>
  <si>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</si>
  <si>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</si>
  <si>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</si>
  <si>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</si>
  <si>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</si>
  <si>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</si>
  <si>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</si>
  <si>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</si>
  <si>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</si>
  <si>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</si>
  <si>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</si>
  <si>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</si>
  <si>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</si>
  <si>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</si>
  <si>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23.01.2026</t>
  </si>
  <si>
    <t>Отображается, если тип отчёта - изменение</t>
  </si>
  <si>
    <t>Данный блок предлагается заполнять из отчётной формы BALANCE.CALC.TARIFF.ххх.хххх</t>
  </si>
  <si>
    <t>714</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</si>
  <si>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</si>
  <si>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</si>
  <si>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</si>
  <si>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</si>
  <si>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</si>
  <si>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</si>
  <si>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</si>
  <si>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</si>
  <si>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</si>
  <si>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</si>
  <si>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</si>
  <si>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</si>
  <si>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</si>
  <si>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</si>
  <si>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</si>
  <si>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</si>
  <si>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</si>
  <si>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</si>
  <si>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</si>
  <si>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</si>
  <si>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</si>
  <si>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</si>
  <si>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</si>
  <si>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</si>
  <si>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</si>
  <si>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</si>
  <si>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</si>
  <si>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</si>
  <si>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</si>
  <si>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</si>
  <si>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</si>
  <si>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</si>
  <si>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</si>
  <si>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</si>
  <si>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</si>
  <si>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</si>
  <si>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</si>
  <si>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</si>
  <si>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</si>
  <si>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</si>
  <si>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</si>
  <si>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</si>
  <si>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</si>
  <si>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</si>
  <si>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</si>
  <si>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</si>
  <si>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</si>
  <si>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</si>
  <si>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</si>
  <si>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</si>
  <si>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</si>
  <si>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</si>
  <si>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</si>
  <si>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</si>
  <si>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</si>
  <si>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</si>
  <si>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</si>
  <si>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</si>
  <si>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</si>
  <si>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</si>
  <si>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</si>
  <si>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</si>
  <si>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</si>
  <si>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</si>
  <si>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</si>
  <si>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</si>
  <si>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</si>
  <si>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</si>
  <si>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</si>
  <si>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</si>
  <si>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</si>
  <si>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</si>
  <si>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</si>
  <si>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</si>
  <si>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</si>
  <si>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</si>
  <si>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</si>
  <si>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</si>
  <si>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</si>
  <si>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</si>
  <si>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</si>
  <si>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</si>
  <si>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</si>
  <si>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</si>
  <si>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</si>
  <si>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</si>
  <si>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</si>
  <si>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</si>
  <si>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</si>
  <si>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</si>
  <si>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</si>
  <si>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</si>
  <si>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</si>
  <si>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</si>
  <si>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</si>
  <si>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</si>
  <si>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</si>
  <si>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</si>
  <si>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</si>
  <si>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</si>
  <si>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</si>
  <si>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</si>
  <si>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</si>
  <si>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</si>
  <si>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</si>
  <si>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</si>
  <si>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</si>
  <si>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</si>
  <si>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</si>
  <si>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</si>
  <si>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</si>
  <si>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</si>
  <si>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</si>
  <si>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</si>
  <si>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</si>
  <si>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</si>
  <si>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</si>
  <si>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</si>
  <si>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</si>
  <si>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</si>
  <si>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</si>
  <si>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</si>
  <si>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</si>
  <si>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</si>
  <si>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</si>
  <si>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</si>
  <si>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</si>
  <si>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</si>
  <si>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</si>
  <si>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</si>
  <si>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</si>
  <si>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</si>
  <si>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</si>
  <si>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</si>
  <si>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</si>
  <si>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</si>
  <si>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</si>
  <si>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</si>
  <si>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</si>
  <si>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</si>
  <si>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</si>
  <si>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</si>
  <si>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</si>
  <si>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</si>
  <si>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</si>
  <si>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</si>
  <si>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</si>
  <si>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</si>
  <si>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</si>
  <si>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</si>
  <si>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</si>
  <si>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</si>
  <si>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</si>
  <si>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</si>
  <si>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</si>
  <si>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</si>
  <si>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</si>
  <si>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</si>
  <si>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</si>
  <si>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</si>
  <si>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</si>
  <si>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</si>
  <si>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</si>
  <si>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</si>
  <si>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</si>
  <si>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</si>
  <si>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</si>
  <si>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</si>
  <si>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</si>
  <si>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</si>
  <si>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</si>
  <si>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</si>
  <si>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</si>
  <si>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</si>
  <si>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</si>
  <si>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</si>
  <si>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</si>
  <si>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</si>
  <si>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</si>
  <si>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</si>
  <si>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</si>
  <si>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</si>
  <si>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</si>
  <si>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</si>
  <si>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</si>
  <si>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</si>
  <si>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</si>
  <si>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</si>
  <si>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</si>
  <si>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</si>
  <si>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</si>
  <si>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</si>
  <si>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</si>
  <si>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</si>
  <si>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</si>
  <si>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</si>
  <si>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</si>
  <si>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</si>
  <si>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</si>
  <si>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</si>
  <si>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</si>
  <si>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</si>
  <si>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</si>
  <si>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</si>
  <si>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</si>
  <si>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</si>
  <si>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</si>
  <si>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</si>
  <si>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</si>
  <si>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</si>
  <si>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</si>
  <si>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</si>
  <si>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</si>
  <si>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</si>
  <si>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</si>
  <si>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</si>
  <si>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</si>
  <si>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</si>
  <si>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</si>
  <si>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</si>
  <si>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</si>
  <si>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</si>
  <si>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</si>
  <si>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</si>
  <si>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</si>
  <si>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</si>
  <si>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</si>
  <si>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</si>
  <si>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</si>
  <si>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</si>
  <si>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</si>
  <si>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</si>
  <si>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</si>
  <si>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</si>
  <si>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</si>
  <si>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</si>
  <si>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</si>
  <si>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</si>
  <si>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</si>
  <si>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</si>
  <si>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</si>
  <si>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</si>
  <si>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</si>
  <si>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</si>
  <si>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</si>
  <si>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</si>
  <si>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</si>
  <si>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</si>
  <si>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</si>
  <si>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</si>
  <si>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</si>
  <si>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</si>
  <si>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</si>
  <si>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</si>
  <si>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</si>
  <si>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</si>
  <si>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</si>
  <si>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</si>
  <si>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</si>
  <si>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</si>
  <si>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</si>
  <si>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</si>
  <si>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</si>
  <si>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</si>
  <si>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</si>
  <si>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</si>
  <si>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</si>
  <si>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</si>
  <si>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</si>
  <si>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</si>
  <si>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</si>
  <si>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</si>
  <si>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</si>
  <si>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</si>
  <si>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</si>
  <si>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</si>
  <si>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</si>
  <si>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</si>
  <si>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</si>
  <si>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</si>
  <si>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</si>
  <si>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</si>
  <si>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</si>
  <si>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</si>
  <si>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</si>
  <si>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</si>
  <si>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</si>
  <si>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</si>
  <si>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</si>
  <si>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</si>
  <si>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</si>
  <si>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</si>
  <si>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</si>
  <si>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</si>
  <si>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</si>
  <si>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</si>
  <si>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</si>
  <si>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</si>
  <si>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</si>
  <si>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</si>
  <si>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</si>
  <si>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</si>
  <si>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</si>
  <si>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</si>
  <si>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</si>
  <si>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</si>
  <si>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</si>
  <si>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</si>
  <si>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</si>
  <si>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</si>
  <si>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</si>
  <si>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</si>
  <si>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</si>
  <si>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</si>
  <si>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</si>
  <si>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</si>
  <si>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</si>
  <si>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</si>
  <si>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</si>
  <si>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</si>
  <si>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</si>
  <si>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</si>
  <si>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</si>
  <si>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</si>
  <si>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</si>
  <si>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</si>
  <si>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</si>
  <si>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</si>
  <si>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</si>
  <si>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</si>
  <si>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</si>
  <si>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</si>
  <si>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</si>
  <si>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</si>
  <si>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</si>
  <si>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</si>
  <si>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</si>
  <si>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</si>
  <si>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</si>
  <si>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</si>
  <si>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</si>
  <si>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</si>
  <si>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</si>
  <si>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</si>
  <si>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</si>
  <si>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</si>
  <si>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</si>
  <si>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</si>
  <si>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</si>
  <si>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</si>
  <si>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</si>
  <si>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</si>
  <si>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</si>
  <si>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</si>
  <si>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</si>
  <si>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</si>
  <si>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</si>
  <si>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</si>
  <si>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</si>
  <si>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</si>
  <si>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</si>
  <si>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</si>
  <si>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</si>
  <si>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</si>
  <si>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</si>
  <si>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</si>
  <si>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</si>
  <si>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</si>
  <si>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</si>
  <si>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</si>
  <si>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</si>
  <si>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</si>
  <si>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</si>
  <si>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</si>
  <si>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</si>
  <si>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</si>
  <si>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</si>
  <si>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</si>
  <si>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</si>
  <si>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</si>
  <si>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</si>
  <si>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</si>
  <si>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</si>
  <si>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</si>
  <si>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</si>
  <si>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</si>
  <si>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</si>
  <si>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</si>
  <si>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</si>
  <si>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</si>
  <si>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</si>
  <si>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</si>
  <si>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</si>
  <si>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</si>
  <si>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</si>
  <si>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</si>
  <si>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</si>
  <si>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</si>
  <si>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</si>
  <si>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</si>
  <si>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</si>
  <si>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</si>
  <si>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</si>
  <si>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</si>
  <si>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</si>
  <si>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</si>
  <si>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</si>
  <si>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</si>
  <si>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</si>
  <si>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</si>
  <si>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</si>
  <si>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</si>
  <si>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</si>
  <si>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</si>
  <si>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38.55</t>
  </si>
  <si>
    <t>39.29</t>
  </si>
  <si>
    <t>40.07</t>
  </si>
  <si>
    <t>41.67</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</si>
  <si>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</si>
  <si>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</si>
  <si>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</si>
  <si>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</si>
  <si>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</si>
  <si>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</si>
  <si>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</si>
  <si>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</si>
  <si>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</si>
  <si>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</si>
  <si>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</si>
  <si>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</si>
  <si>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</si>
  <si>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</si>
  <si>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</si>
  <si>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</si>
  <si>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</si>
  <si>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</si>
  <si>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</si>
  <si>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</si>
  <si>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</si>
  <si>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</si>
  <si>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</si>
  <si>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</si>
  <si>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</si>
  <si>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</si>
  <si>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</si>
  <si>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</si>
  <si>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</si>
  <si>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</si>
  <si>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</si>
  <si>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</si>
  <si>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</si>
  <si>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</si>
  <si>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</si>
  <si>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</si>
  <si>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</si>
  <si>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</si>
  <si>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</si>
  <si>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</si>
  <si>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</si>
  <si>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</si>
  <si>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</si>
  <si>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</si>
  <si>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</si>
  <si>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</si>
  <si>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</si>
  <si>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</si>
  <si>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</si>
  <si>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</si>
  <si>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</si>
  <si>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</si>
  <si>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</si>
  <si>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</si>
  <si>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</si>
  <si>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</si>
  <si>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</si>
  <si>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</si>
  <si>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</si>
  <si>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</si>
  <si>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</si>
  <si>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</si>
  <si>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</si>
  <si>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</si>
  <si>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</si>
  <si>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</si>
  <si>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</si>
  <si>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</si>
  <si>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</si>
  <si>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</si>
  <si>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</si>
  <si>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</si>
  <si>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</si>
  <si>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</si>
  <si>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</si>
  <si>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</si>
  <si>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</si>
  <si>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</si>
  <si>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</si>
  <si>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</si>
  <si>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</si>
  <si>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</si>
  <si>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</si>
  <si>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</si>
  <si>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</si>
  <si>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</si>
  <si>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</si>
  <si>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</si>
  <si>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</si>
  <si>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</si>
  <si>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</si>
  <si>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</si>
  <si>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</si>
  <si>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</si>
  <si>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</si>
  <si>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</si>
  <si>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</si>
  <si>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</si>
  <si>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</si>
  <si>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</si>
  <si>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</si>
  <si>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</si>
  <si>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</si>
  <si>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</si>
  <si>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</si>
  <si>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</si>
  <si>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</si>
  <si>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</si>
  <si>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</si>
  <si>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</si>
  <si>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</si>
  <si>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</si>
  <si>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</si>
  <si>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</si>
  <si>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</si>
  <si>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</si>
  <si>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</si>
  <si>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</si>
  <si>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</si>
  <si>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</si>
  <si>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</si>
  <si>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</si>
  <si>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</si>
  <si>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</si>
  <si>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</si>
  <si>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</si>
  <si>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</si>
  <si>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</si>
  <si>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</si>
  <si>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</si>
  <si>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</si>
  <si>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</si>
  <si>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</si>
  <si>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</si>
  <si>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</si>
  <si>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</si>
  <si>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</si>
  <si>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</si>
  <si>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</si>
  <si>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</si>
  <si>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</si>
  <si>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</si>
  <si>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</si>
  <si>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</si>
  <si>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</si>
  <si>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</si>
  <si>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</si>
  <si>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</si>
  <si>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</si>
  <si>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</si>
  <si>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</si>
  <si>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</si>
  <si>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</si>
  <si>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</si>
  <si>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</si>
  <si>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</si>
  <si>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</si>
  <si>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</si>
  <si>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</si>
  <si>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</si>
  <si>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</si>
  <si>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</si>
  <si>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</si>
  <si>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</si>
  <si>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</si>
  <si>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</si>
  <si>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</si>
  <si>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</si>
  <si>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</si>
  <si>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</si>
  <si>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</si>
  <si>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</si>
  <si>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</si>
  <si>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</si>
  <si>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</si>
  <si>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</si>
  <si>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</si>
  <si>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</si>
  <si>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</si>
  <si>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</si>
  <si>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</si>
  <si>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</si>
  <si>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</si>
  <si>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</si>
  <si>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</si>
  <si>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</si>
  <si>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</si>
  <si>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</si>
  <si>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</si>
  <si>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</si>
  <si>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</si>
  <si>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</si>
  <si>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</si>
  <si>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</si>
  <si>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</si>
  <si>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</si>
  <si>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</si>
  <si>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</si>
  <si>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</si>
  <si>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</si>
  <si>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</si>
  <si>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</si>
  <si>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</si>
  <si>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</si>
  <si>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</si>
  <si>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</si>
  <si>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</si>
  <si>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</si>
  <si>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</si>
  <si>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</si>
  <si>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</si>
  <si>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</si>
  <si>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</si>
  <si>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</si>
  <si>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</si>
  <si>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</si>
  <si>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</si>
  <si>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</si>
  <si>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</si>
  <si>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</si>
  <si>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</si>
  <si>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</si>
  <si>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</si>
  <si>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</si>
  <si>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</si>
  <si>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</si>
  <si>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</si>
  <si>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</si>
  <si>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</si>
  <si>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</si>
  <si>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</si>
  <si>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</si>
  <si>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</si>
  <si>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</si>
  <si>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</si>
  <si>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</si>
  <si>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</si>
  <si>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</si>
  <si>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</si>
  <si>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</si>
  <si>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</si>
  <si>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</si>
  <si>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</si>
  <si>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</si>
  <si>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</si>
  <si>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</si>
  <si>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</si>
  <si>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</si>
  <si>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</si>
  <si>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</si>
  <si>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</si>
  <si>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</si>
  <si>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</si>
  <si>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</si>
  <si>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</si>
  <si>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</si>
  <si>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</si>
  <si>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</si>
  <si>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</si>
  <si>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</si>
  <si>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</si>
  <si>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</si>
  <si>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</si>
  <si>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</si>
  <si>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</si>
  <si>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</si>
  <si>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</si>
  <si>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</si>
  <si>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</si>
  <si>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</si>
  <si>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</si>
  <si>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</si>
  <si>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</si>
  <si>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</si>
  <si>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</si>
  <si>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</si>
  <si>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</si>
  <si>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</si>
  <si>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</si>
  <si>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</si>
  <si>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</si>
  <si>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</si>
  <si>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</si>
  <si>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</si>
  <si>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</si>
  <si>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</si>
  <si>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</si>
  <si>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</si>
  <si>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</si>
  <si>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</si>
  <si>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</si>
  <si>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</si>
  <si>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</si>
  <si>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</si>
  <si>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</si>
  <si>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</si>
  <si>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</si>
  <si>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</si>
  <si>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</si>
  <si>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</si>
  <si>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</si>
  <si>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</si>
  <si>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</si>
  <si>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</si>
  <si>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</si>
  <si>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</si>
  <si>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</si>
  <si>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</si>
  <si>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</si>
  <si>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</si>
  <si>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</si>
  <si>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</si>
  <si>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</si>
  <si>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</si>
  <si>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</si>
  <si>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</si>
  <si>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</si>
  <si>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</si>
  <si>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</si>
  <si>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</si>
  <si>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</si>
  <si>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</si>
  <si>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</si>
  <si>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</si>
  <si>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</si>
  <si>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</si>
  <si>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</si>
  <si>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</si>
  <si>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</si>
  <si>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</si>
  <si>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</si>
  <si>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</si>
  <si>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</si>
  <si>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</si>
  <si>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</si>
  <si>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</si>
  <si>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</si>
  <si>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</si>
  <si>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</si>
  <si>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</si>
  <si>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</si>
  <si>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</si>
  <si>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</si>
  <si>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</si>
  <si>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</si>
  <si>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</si>
  <si>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</si>
  <si>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</si>
  <si>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</si>
  <si>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</si>
  <si>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</si>
  <si>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</si>
  <si>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</si>
  <si>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</si>
  <si>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</si>
  <si>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</si>
  <si>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</si>
  <si>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</si>
  <si>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</si>
  <si>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</si>
  <si>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</si>
  <si>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</si>
  <si>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</si>
  <si>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</si>
  <si>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</si>
  <si>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</si>
  <si>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</si>
  <si>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</si>
  <si>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</si>
  <si>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</si>
  <si>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</si>
  <si>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</si>
  <si>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</si>
  <si>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</si>
  <si>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</si>
  <si>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</si>
  <si>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</si>
  <si>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</si>
  <si>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</si>
  <si>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</si>
  <si>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</si>
  <si>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</si>
  <si>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</si>
  <si>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</si>
  <si>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</si>
  <si>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</si>
  <si>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</si>
  <si>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</si>
  <si>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</si>
  <si>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</si>
  <si>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</si>
  <si>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</si>
  <si>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</si>
  <si>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</si>
  <si>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</si>
  <si>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</si>
  <si>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</si>
  <si>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</si>
  <si>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</si>
  <si>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</si>
  <si>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</si>
  <si>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</si>
  <si>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</si>
  <si>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</si>
  <si>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</si>
  <si>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</si>
  <si>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</si>
  <si>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</si>
  <si>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</si>
  <si>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</si>
  <si>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</si>
  <si>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</si>
  <si>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</si>
  <si>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</si>
  <si>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</si>
  <si>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</si>
  <si>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</si>
  <si>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</si>
  <si>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</si>
  <si>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</si>
  <si>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</si>
  <si>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</si>
  <si>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</si>
  <si>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</si>
  <si>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</si>
  <si>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</si>
  <si>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</si>
  <si>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</si>
  <si>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</si>
  <si>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</si>
  <si>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</si>
  <si>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</si>
  <si>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</si>
  <si>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</si>
  <si>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</si>
  <si>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</si>
  <si>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</si>
  <si>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</si>
  <si>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</si>
  <si>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</si>
  <si>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</si>
  <si>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</si>
  <si>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</si>
  <si>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</si>
  <si>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</si>
  <si>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</si>
  <si>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</si>
  <si>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</si>
  <si>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</si>
  <si>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</si>
  <si>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</si>
  <si>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</si>
  <si>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</si>
  <si>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</si>
  <si>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</si>
  <si>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</si>
  <si>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</si>
  <si>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</si>
  <si>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</si>
  <si>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</si>
  <si>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</si>
  <si>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</si>
  <si>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</si>
  <si>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</si>
  <si>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</si>
  <si>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</si>
  <si>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</si>
  <si>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</si>
  <si>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</si>
  <si>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</si>
  <si>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</si>
  <si>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</si>
  <si>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</si>
  <si>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</si>
  <si>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</si>
  <si>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</si>
  <si>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</si>
  <si>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</si>
  <si>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</si>
  <si>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</si>
  <si>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</si>
  <si>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</si>
  <si>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</si>
  <si>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</si>
  <si>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</si>
  <si>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</si>
  <si>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</si>
  <si>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</si>
  <si>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</si>
  <si>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</si>
  <si>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</si>
  <si>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</si>
  <si>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</si>
  <si>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</si>
  <si>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</si>
  <si>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</si>
  <si>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</si>
  <si>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</si>
  <si>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</si>
  <si>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</si>
  <si>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</si>
  <si>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</si>
  <si>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</si>
  <si>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</si>
  <si>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</si>
  <si>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</si>
  <si>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</si>
  <si>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</si>
  <si>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</si>
  <si>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</si>
  <si>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</si>
  <si>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</si>
  <si>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</si>
  <si>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</si>
  <si>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</si>
  <si>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</si>
  <si>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</si>
  <si>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</si>
  <si>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</si>
  <si>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</si>
  <si>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</si>
  <si>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</si>
  <si>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</si>
  <si>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</si>
  <si>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</si>
  <si>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</si>
  <si>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</si>
  <si>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</si>
  <si>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</si>
  <si>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</si>
  <si>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</si>
  <si>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</si>
  <si>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</si>
  <si>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</si>
  <si>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</si>
  <si>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</si>
  <si>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</si>
  <si>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</si>
  <si>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</si>
  <si>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</si>
  <si>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</si>
  <si>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</si>
  <si>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</si>
  <si>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</si>
  <si>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</si>
  <si>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</si>
  <si>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</si>
  <si>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</si>
  <si>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</si>
  <si>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</si>
  <si>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</si>
  <si>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</si>
  <si>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</si>
  <si>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</si>
  <si>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</si>
  <si>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</si>
  <si>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</si>
  <si>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</si>
  <si>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</si>
  <si>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</si>
  <si>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</si>
  <si>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</si>
  <si>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</si>
  <si>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</si>
  <si>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</si>
  <si>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</si>
  <si>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</si>
  <si>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</si>
  <si>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</si>
  <si>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</si>
  <si>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</si>
  <si>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</si>
  <si>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</si>
  <si>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</si>
  <si>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</si>
  <si>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</si>
  <si>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</si>
  <si>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</si>
  <si>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</si>
  <si>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</si>
  <si>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</si>
  <si>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</si>
  <si>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</si>
  <si>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</si>
  <si>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</si>
  <si>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</si>
  <si>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</si>
  <si>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</si>
  <si>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</si>
  <si>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</si>
  <si>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</si>
  <si>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</si>
  <si>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</si>
  <si>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</si>
  <si>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</si>
  <si>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</si>
  <si>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</si>
  <si>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</si>
  <si>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</si>
  <si>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</si>
  <si>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</si>
  <si>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</si>
  <si>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</si>
  <si>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</si>
  <si>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</si>
  <si>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</si>
  <si>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</si>
  <si>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</si>
  <si>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</si>
  <si>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</si>
  <si>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</si>
  <si>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</si>
  <si>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</si>
  <si>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</si>
  <si>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</si>
  <si>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</si>
  <si>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</si>
  <si>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</si>
  <si>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</si>
  <si>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</si>
  <si>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</si>
  <si>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</si>
  <si>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</si>
  <si>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</si>
  <si>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</si>
  <si>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</si>
  <si>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</si>
  <si>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</si>
  <si>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</si>
  <si>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</si>
  <si>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</si>
  <si>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</si>
  <si>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</si>
  <si>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</si>
  <si>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</si>
  <si>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</si>
  <si>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</si>
  <si>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</si>
  <si>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</si>
  <si>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</si>
  <si>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</si>
  <si>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</si>
  <si>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</si>
  <si>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</si>
  <si>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</si>
  <si>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</si>
  <si>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</si>
  <si>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</si>
  <si>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</si>
  <si>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</si>
  <si>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</si>
  <si>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</si>
  <si>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</si>
  <si>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</si>
  <si>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</si>
  <si>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</si>
  <si>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</si>
  <si>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</si>
  <si>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</si>
  <si>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</si>
  <si>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</si>
  <si>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</si>
  <si>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</si>
  <si>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</si>
  <si>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</si>
  <si>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</si>
  <si>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</si>
  <si>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</si>
  <si>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</si>
  <si>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</si>
  <si>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</si>
  <si>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</si>
  <si>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</si>
  <si>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</si>
  <si>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</si>
  <si>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</si>
  <si>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</si>
  <si>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</si>
  <si>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</si>
  <si>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</si>
  <si>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</si>
  <si>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</si>
  <si>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</si>
  <si>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</si>
  <si>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t>
  </si>
  <si>
    <t>https://portal.eias.ru/Portal/DownloadPage.aspx?type=12&amp;guid=ab2222e1-2120-4b37-8460-fcbdf0c636f2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</si>
  <si>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</si>
  <si>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</si>
  <si>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</si>
  <si>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</si>
  <si>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</si>
  <si>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</si>
  <si>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</si>
  <si>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</si>
  <si>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</si>
  <si>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</si>
  <si>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</si>
  <si>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</si>
  <si>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</si>
  <si>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</si>
  <si>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</si>
  <si>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</si>
  <si>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</si>
  <si>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</si>
  <si>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</si>
  <si>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</si>
  <si>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</si>
  <si>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</si>
  <si>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</si>
  <si>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</si>
  <si>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</si>
  <si>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</si>
  <si>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</si>
  <si>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</si>
  <si>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</si>
  <si>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</si>
  <si>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</si>
  <si>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</si>
  <si>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</si>
  <si>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</si>
  <si>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</si>
  <si>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</si>
  <si>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</si>
  <si>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</si>
  <si>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</si>
  <si>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</si>
  <si>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</si>
  <si>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</si>
  <si>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</si>
  <si>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</si>
  <si>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</si>
  <si>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</si>
  <si>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</si>
  <si>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</si>
  <si>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</si>
  <si>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</si>
  <si>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</si>
  <si>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</si>
  <si>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</si>
  <si>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</si>
  <si>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</si>
  <si>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</si>
  <si>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</si>
  <si>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</si>
  <si>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</si>
  <si>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</si>
  <si>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</si>
  <si>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</si>
  <si>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</si>
  <si>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</si>
  <si>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</si>
  <si>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</si>
  <si>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</si>
  <si>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</si>
  <si>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</si>
  <si>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</si>
  <si>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</si>
  <si>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</si>
  <si>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</si>
  <si>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</si>
  <si>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</si>
  <si>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</si>
  <si>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</si>
  <si>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</si>
  <si>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</si>
  <si>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</si>
  <si>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</si>
  <si>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</si>
  <si>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</si>
  <si>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</si>
  <si>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</si>
  <si>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</si>
  <si>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</si>
  <si>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</si>
  <si>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</si>
  <si>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</si>
  <si>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</si>
  <si>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</si>
  <si>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</si>
  <si>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</si>
  <si>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</si>
  <si>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</si>
  <si>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</si>
  <si>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</si>
  <si>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</si>
  <si>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</si>
  <si>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</si>
  <si>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</si>
  <si>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</si>
  <si>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</si>
  <si>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</si>
  <si>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</si>
  <si>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</si>
  <si>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</si>
  <si>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</si>
  <si>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</si>
  <si>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</si>
  <si>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</si>
  <si>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</si>
  <si>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</si>
  <si>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</si>
  <si>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</si>
  <si>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</si>
  <si>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</si>
  <si>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</si>
  <si>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</si>
  <si>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</si>
  <si>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</si>
  <si>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</si>
  <si>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</si>
  <si>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</si>
  <si>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</si>
  <si>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</si>
  <si>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</si>
  <si>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</si>
  <si>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</si>
  <si>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</si>
  <si>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</si>
  <si>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</si>
  <si>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</si>
  <si>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</si>
  <si>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</si>
  <si>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</si>
  <si>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</si>
  <si>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</si>
  <si>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</si>
  <si>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</si>
  <si>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</si>
  <si>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</si>
  <si>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</si>
  <si>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</si>
  <si>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</si>
  <si>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</si>
  <si>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</si>
  <si>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</si>
  <si>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</si>
  <si>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</si>
  <si>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</si>
  <si>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</si>
  <si>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</si>
  <si>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</si>
  <si>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</si>
  <si>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</si>
  <si>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</si>
  <si>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</si>
  <si>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</si>
  <si>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</si>
  <si>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</si>
  <si>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</si>
  <si>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</si>
  <si>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</si>
  <si>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</si>
  <si>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</si>
  <si>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</si>
  <si>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</si>
  <si>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</si>
  <si>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</si>
  <si>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</si>
  <si>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</si>
  <si>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</si>
  <si>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</si>
  <si>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</si>
  <si>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</si>
  <si>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</si>
  <si>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</si>
  <si>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</si>
  <si>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</si>
  <si>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</si>
  <si>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</si>
  <si>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</si>
  <si>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</si>
  <si>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</si>
  <si>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</si>
  <si>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</si>
  <si>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</si>
  <si>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</si>
  <si>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</si>
  <si>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</si>
  <si>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</si>
  <si>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</si>
  <si>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</si>
  <si>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</si>
  <si>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</si>
  <si>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</si>
  <si>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</si>
  <si>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</si>
  <si>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</si>
  <si>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</si>
  <si>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</si>
  <si>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</si>
  <si>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</si>
  <si>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</si>
  <si>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</si>
  <si>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</si>
  <si>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</si>
  <si>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</si>
  <si>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</si>
  <si>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</si>
  <si>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</si>
  <si>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</si>
  <si>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</si>
  <si>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</si>
  <si>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</si>
  <si>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</si>
  <si>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</si>
  <si>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</si>
  <si>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</si>
  <si>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</si>
  <si>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</si>
  <si>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</si>
  <si>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</si>
  <si>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</si>
  <si>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</si>
  <si>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</si>
  <si>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</si>
  <si>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</si>
  <si>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</si>
  <si>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</si>
  <si>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</si>
  <si>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</si>
  <si>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</si>
  <si>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</si>
  <si>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</si>
  <si>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</si>
  <si>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</si>
  <si>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</si>
  <si>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</si>
  <si>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</si>
  <si>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</si>
  <si>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</si>
  <si>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</si>
  <si>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</si>
  <si>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</si>
  <si>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</si>
  <si>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</si>
  <si>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</si>
  <si>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</si>
  <si>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</si>
  <si>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</si>
  <si>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</si>
  <si>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</si>
  <si>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</si>
  <si>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</si>
  <si>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</si>
  <si>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</si>
  <si>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</si>
  <si>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</si>
  <si>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</si>
  <si>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</si>
  <si>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</si>
  <si>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</si>
  <si>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</si>
  <si>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</si>
  <si>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</si>
  <si>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</si>
  <si>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</si>
  <si>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</si>
  <si>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</si>
  <si>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</si>
  <si>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</si>
  <si>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</si>
  <si>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</si>
  <si>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</si>
  <si>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</si>
  <si>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</si>
  <si>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</si>
  <si>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</si>
  <si>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</si>
  <si>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</si>
  <si>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</si>
  <si>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</si>
  <si>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</si>
  <si>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</si>
  <si>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</si>
  <si>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</si>
  <si>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</si>
  <si>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</si>
  <si>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</si>
  <si>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</si>
  <si>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</si>
  <si>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</si>
  <si>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</si>
  <si>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</si>
  <si>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</si>
  <si>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</si>
  <si>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</si>
  <si>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</si>
  <si>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</si>
  <si>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</si>
  <si>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</si>
  <si>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</si>
  <si>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</si>
  <si>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</si>
  <si>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</si>
  <si>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</si>
  <si>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</si>
  <si>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</si>
  <si>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</si>
  <si>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</si>
  <si>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</si>
  <si>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</si>
  <si>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</si>
  <si>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</si>
  <si>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</si>
  <si>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</si>
  <si>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</si>
  <si>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</si>
  <si>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</si>
  <si>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</si>
  <si>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</si>
  <si>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</si>
  <si>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</si>
  <si>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</si>
  <si>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</si>
  <si>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</si>
  <si>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</si>
  <si>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</si>
  <si>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</si>
  <si>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</si>
  <si>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</si>
  <si>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</si>
  <si>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</si>
  <si>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</si>
  <si>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</si>
  <si>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</si>
  <si>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</si>
  <si>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</si>
  <si>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</si>
  <si>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</si>
  <si>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</si>
  <si>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</si>
  <si>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</si>
  <si>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</si>
  <si>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</si>
  <si>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</si>
  <si>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</si>
  <si>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</si>
  <si>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</si>
  <si>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</si>
  <si>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</si>
  <si>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</si>
  <si>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</si>
  <si>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</si>
  <si>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</si>
  <si>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</si>
  <si>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</si>
  <si>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</si>
  <si>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</si>
  <si>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</si>
  <si>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</si>
  <si>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</si>
  <si>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</si>
  <si>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</si>
  <si>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</si>
  <si>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</si>
  <si>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</si>
  <si>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</si>
  <si>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</si>
  <si>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</si>
  <si>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</si>
  <si>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</si>
  <si>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</si>
  <si>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</si>
  <si>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</si>
  <si>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</si>
  <si>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</si>
  <si>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</si>
  <si>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</si>
  <si>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</si>
  <si>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</si>
  <si>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</si>
  <si>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</si>
  <si>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</si>
  <si>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</si>
  <si>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</si>
  <si>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</si>
  <si>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</si>
  <si>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</si>
  <si>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</si>
  <si>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</si>
  <si>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</si>
  <si>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</si>
  <si>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</si>
  <si>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</si>
  <si>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</si>
  <si>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</si>
  <si>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</si>
  <si>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</si>
  <si>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</si>
  <si>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</si>
  <si>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</si>
  <si>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</si>
  <si>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</si>
  <si>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</si>
  <si>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</si>
  <si>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</si>
  <si>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</si>
  <si>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</si>
  <si>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</si>
  <si>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</si>
  <si>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</si>
  <si>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</si>
  <si>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</si>
  <si>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</si>
  <si>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</si>
  <si>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</si>
  <si>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</si>
  <si>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</si>
  <si>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</si>
  <si>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</si>
  <si>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</si>
  <si>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</si>
  <si>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</si>
  <si>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</si>
  <si>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</si>
  <si>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</si>
  <si>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</si>
  <si>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</si>
  <si>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</si>
  <si>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</si>
  <si>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</si>
  <si>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</si>
  <si>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</si>
  <si>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</si>
  <si>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</si>
  <si>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</si>
  <si>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</si>
  <si>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</si>
  <si>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</si>
  <si>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</si>
  <si>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</si>
  <si>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</si>
  <si>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</si>
  <si>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</si>
  <si>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</si>
  <si>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</si>
  <si>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</si>
  <si>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</si>
  <si>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</si>
  <si>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</si>
  <si>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</si>
  <si>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</si>
  <si>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</si>
  <si>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</si>
  <si>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</si>
  <si>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</si>
  <si>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</si>
  <si>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</si>
  <si>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</si>
  <si>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</si>
  <si>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</si>
  <si>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</si>
  <si>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</si>
  <si>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</si>
  <si>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</si>
  <si>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</si>
  <si>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</si>
  <si>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</si>
  <si>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</si>
  <si>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</si>
  <si>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</si>
  <si>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</si>
  <si>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</si>
  <si>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</si>
  <si>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</si>
  <si>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</si>
  <si>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</si>
  <si>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</si>
  <si>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</si>
  <si>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</si>
  <si>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</si>
  <si>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</si>
  <si>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</si>
  <si>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</si>
  <si>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</si>
  <si>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</si>
  <si>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</si>
  <si>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</si>
  <si>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</si>
  <si>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</si>
  <si>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</si>
  <si>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</si>
  <si>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</si>
  <si>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</si>
  <si>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</si>
  <si>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</si>
  <si>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</si>
  <si>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</si>
  <si>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</si>
  <si>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</si>
  <si>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</si>
  <si>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</si>
  <si>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</si>
  <si>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</si>
  <si>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</si>
  <si>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</si>
  <si>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</si>
  <si>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</si>
  <si>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</si>
  <si>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</si>
  <si>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</si>
  <si>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</si>
  <si>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</si>
  <si>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</si>
  <si>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</si>
  <si>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</si>
  <si>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</si>
  <si>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</si>
  <si>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</si>
  <si>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</si>
  <si>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</si>
  <si>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</si>
  <si>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</si>
  <si>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</si>
  <si>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</si>
  <si>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</si>
  <si>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</si>
  <si>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</si>
  <si>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</si>
  <si>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</si>
  <si>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</si>
  <si>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</si>
  <si>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</si>
  <si>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</si>
  <si>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</si>
  <si>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</si>
  <si>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</si>
  <si>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</si>
  <si>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</si>
  <si>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</si>
  <si>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</si>
  <si>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</si>
  <si>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</si>
  <si>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</si>
  <si>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</si>
  <si>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</si>
  <si>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</si>
  <si>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</si>
  <si>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</si>
  <si>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</si>
  <si>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</si>
  <si>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</si>
  <si>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</si>
  <si>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</si>
  <si>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</si>
  <si>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</si>
  <si>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</si>
  <si>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</si>
  <si>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</si>
  <si>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</si>
  <si>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</si>
  <si>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</si>
  <si>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</si>
  <si>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</si>
  <si>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</si>
  <si>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</si>
  <si>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</si>
  <si>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</si>
  <si>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</si>
  <si>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</si>
  <si>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</si>
  <si>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</si>
  <si>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</si>
  <si>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</si>
  <si>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</si>
  <si>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</si>
  <si>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</si>
  <si>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</si>
  <si>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</si>
  <si>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</si>
  <si>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</si>
  <si>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</si>
  <si>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</si>
  <si>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</si>
  <si>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</si>
  <si>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</si>
  <si>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</si>
  <si>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</si>
  <si>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</si>
  <si>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</si>
  <si>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</si>
  <si>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</si>
  <si>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</si>
  <si>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</si>
  <si>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</si>
  <si>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</si>
  <si>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</si>
  <si>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</si>
  <si>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</si>
  <si>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</si>
  <si>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</si>
  <si>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</si>
  <si>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</si>
  <si>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</si>
  <si>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</si>
  <si>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</si>
  <si>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</si>
  <si>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</si>
  <si>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</si>
  <si>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</si>
  <si>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</si>
  <si>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</si>
  <si>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</si>
  <si>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</si>
  <si>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</si>
  <si>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</si>
  <si>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</si>
  <si>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</si>
  <si>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</si>
  <si>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</si>
  <si>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</si>
  <si>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</si>
  <si>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</si>
  <si>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</si>
  <si>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</si>
  <si>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</si>
  <si>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</si>
  <si>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</si>
  <si>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</si>
  <si>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</si>
  <si>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</si>
  <si>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</si>
  <si>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</si>
  <si>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</si>
  <si>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</si>
  <si>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</si>
  <si>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</si>
  <si>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</si>
  <si>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</si>
  <si>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</si>
  <si>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</si>
  <si>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</si>
  <si>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</si>
  <si>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</si>
  <si>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</si>
  <si>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</si>
  <si>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</si>
  <si>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</si>
  <si>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</si>
  <si>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</si>
  <si>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</si>
  <si>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</si>
  <si>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</si>
  <si>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</si>
  <si>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</si>
  <si>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</si>
  <si>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</si>
  <si>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</si>
  <si>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</si>
  <si>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</si>
  <si>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</si>
  <si>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</si>
  <si>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</si>
  <si>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</si>
  <si>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</si>
  <si>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</si>
  <si>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</si>
  <si>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</si>
  <si>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</si>
  <si>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</si>
  <si>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</si>
  <si>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</si>
  <si>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</si>
  <si>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</si>
  <si>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</si>
  <si>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</si>
  <si>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</si>
  <si>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</si>
  <si>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</si>
  <si>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</si>
  <si>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</si>
  <si>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</si>
  <si>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</si>
  <si>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</si>
  <si>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</si>
  <si>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</si>
  <si>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</si>
  <si>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</si>
  <si>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</si>
  <si>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</si>
  <si>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</si>
  <si>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</si>
  <si>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</si>
  <si>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</si>
  <si>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</si>
  <si>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</si>
  <si>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</si>
  <si>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</si>
  <si>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</si>
  <si>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</si>
  <si>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</si>
  <si>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</si>
  <si>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</si>
  <si>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</si>
  <si>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</si>
  <si>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</si>
  <si>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</si>
  <si>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</si>
  <si>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</si>
  <si>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</si>
  <si>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</si>
  <si>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</si>
  <si>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</si>
  <si>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</si>
  <si>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</si>
  <si>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</si>
  <si>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</si>
  <si>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</si>
  <si>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</si>
  <si>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</si>
  <si>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</si>
  <si>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</si>
  <si>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</si>
  <si>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</si>
  <si>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</si>
  <si>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</si>
  <si>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</si>
  <si>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</si>
  <si>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</si>
  <si>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</si>
  <si>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</si>
  <si>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</si>
  <si>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</si>
  <si>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</si>
  <si>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</si>
  <si>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</si>
  <si>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</si>
  <si>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</si>
  <si>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</si>
  <si>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</si>
  <si>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</si>
  <si>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</si>
  <si>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</si>
  <si>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</si>
  <si>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</si>
  <si>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</si>
  <si>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</si>
  <si>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</si>
  <si>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</si>
  <si>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</si>
  <si>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</si>
  <si>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</si>
  <si>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</si>
  <si>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</si>
  <si>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</si>
  <si>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</si>
  <si>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</si>
  <si>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</si>
  <si>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</si>
  <si>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</si>
  <si>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</si>
  <si>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</si>
  <si>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</si>
  <si>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</si>
  <si>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пятого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</si>
  <si>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</si>
  <si>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</si>
  <si>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</si>
  <si>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</si>
  <si>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</si>
  <si>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</si>
  <si>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</si>
  <si>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</si>
  <si>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</si>
  <si>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</si>
  <si>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</si>
  <si>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</si>
  <si>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</si>
  <si>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</si>
  <si>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</si>
  <si>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</si>
  <si>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</si>
  <si>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</si>
  <si>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</si>
  <si>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</si>
  <si>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</si>
  <si>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</si>
  <si>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</si>
  <si>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</si>
  <si>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</si>
  <si>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</si>
  <si>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</si>
  <si>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</si>
  <si>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</si>
  <si>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</si>
  <si>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</si>
  <si>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</si>
  <si>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</si>
  <si>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</si>
  <si>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</si>
  <si>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</si>
  <si>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</si>
  <si>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</si>
  <si>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</si>
  <si>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</si>
  <si>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</si>
  <si>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</si>
  <si>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</si>
  <si>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</si>
  <si>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</si>
  <si>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</si>
  <si>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</si>
  <si>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</si>
  <si>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</si>
  <si>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</si>
  <si>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</si>
  <si>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</si>
  <si>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</si>
  <si>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</si>
  <si>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</si>
  <si>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</si>
  <si>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</si>
  <si>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</si>
  <si>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</si>
  <si>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</si>
  <si>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</si>
  <si>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</si>
  <si>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</si>
  <si>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</si>
  <si>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</si>
  <si>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</si>
  <si>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</si>
  <si>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</si>
  <si>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</si>
  <si>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</si>
  <si>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</si>
  <si>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</si>
  <si>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</si>
  <si>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</si>
  <si>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</si>
  <si>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</si>
  <si>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</si>
  <si>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</si>
  <si>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</si>
  <si>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</si>
  <si>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</si>
  <si>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</si>
  <si>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</si>
  <si>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</si>
  <si>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</si>
  <si>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</si>
  <si>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</si>
  <si>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</si>
  <si>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</si>
  <si>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</si>
  <si>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</si>
  <si>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</si>
  <si>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</si>
  <si>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</si>
  <si>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</si>
  <si>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</si>
  <si>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</si>
  <si>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</si>
  <si>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</si>
  <si>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</si>
  <si>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</si>
  <si>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</si>
  <si>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</si>
  <si>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</si>
  <si>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</si>
  <si>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</si>
  <si>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</si>
  <si>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</si>
  <si>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</si>
  <si>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</si>
  <si>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</si>
  <si>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</si>
  <si>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</si>
  <si>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</si>
  <si>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</si>
  <si>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</si>
  <si>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</si>
  <si>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</si>
  <si>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</si>
  <si>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</si>
  <si>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</si>
  <si>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</si>
  <si>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</si>
  <si>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</si>
  <si>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</si>
  <si>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</si>
  <si>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</si>
  <si>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</si>
  <si>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</si>
  <si>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</si>
  <si>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</si>
  <si>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</si>
  <si>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</si>
  <si>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</si>
  <si>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</si>
  <si>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</si>
  <si>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</si>
  <si>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</si>
  <si>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</si>
  <si>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</si>
  <si>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</si>
  <si>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</si>
  <si>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</si>
  <si>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</si>
  <si>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</si>
  <si>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</si>
  <si>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</si>
  <si>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</si>
  <si>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</si>
  <si>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</si>
  <si>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</si>
  <si>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</si>
  <si>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</si>
  <si>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</si>
  <si>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</si>
  <si>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</si>
  <si>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</si>
  <si>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</si>
  <si>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</si>
  <si>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</si>
  <si>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</si>
  <si>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</si>
  <si>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</si>
  <si>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</si>
  <si>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</si>
  <si>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</si>
  <si>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</si>
  <si>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</si>
  <si>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</si>
  <si>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</si>
  <si>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</si>
  <si>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</si>
  <si>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</si>
  <si>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</si>
  <si>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</si>
  <si>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</si>
  <si>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</si>
  <si>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</si>
  <si>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</si>
  <si>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</si>
  <si>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</si>
  <si>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</si>
  <si>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</si>
  <si>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</si>
  <si>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</si>
  <si>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</si>
  <si>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</si>
  <si>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</si>
  <si>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</si>
  <si>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</si>
  <si>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</si>
  <si>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</si>
  <si>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</si>
  <si>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</si>
  <si>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</si>
  <si>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</si>
  <si>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</si>
  <si>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</si>
  <si>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</si>
  <si>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</si>
  <si>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</si>
  <si>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</si>
  <si>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</si>
  <si>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</si>
  <si>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</si>
  <si>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</si>
  <si>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</si>
  <si>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</si>
  <si>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</si>
  <si>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</si>
  <si>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</si>
  <si>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</si>
  <si>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</si>
  <si>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</si>
  <si>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</si>
  <si>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</si>
  <si>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</si>
  <si>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</si>
  <si>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</si>
  <si>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</si>
  <si>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</si>
  <si>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</si>
  <si>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</si>
  <si>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</si>
  <si>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</si>
  <si>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</si>
  <si>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</si>
  <si>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</si>
  <si>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</si>
  <si>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</si>
  <si>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</si>
  <si>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</si>
  <si>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</si>
  <si>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</si>
  <si>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</si>
  <si>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</si>
  <si>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</si>
  <si>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</si>
  <si>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</si>
  <si>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</si>
  <si>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</si>
  <si>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</si>
  <si>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</si>
  <si>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</si>
  <si>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</si>
  <si>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</si>
  <si>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</si>
  <si>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</si>
  <si>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</si>
  <si>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</si>
  <si>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</si>
  <si>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</si>
  <si>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</si>
  <si>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</si>
  <si>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</si>
  <si>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</si>
  <si>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</si>
  <si>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</si>
  <si>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</si>
  <si>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</si>
  <si>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</si>
  <si>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</si>
  <si>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</si>
  <si>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</si>
  <si>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</si>
  <si>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</si>
  <si>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</si>
  <si>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</si>
  <si>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</si>
  <si>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</si>
  <si>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</si>
  <si>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</si>
  <si>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</si>
  <si>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</si>
  <si>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</si>
  <si>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</si>
  <si>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</si>
  <si>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</si>
  <si>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</si>
  <si>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</si>
  <si>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</si>
  <si>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</si>
  <si>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</si>
  <si>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</si>
  <si>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</si>
  <si>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</si>
  <si>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</si>
  <si>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</si>
  <si>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</si>
  <si>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</si>
  <si>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</si>
  <si>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</si>
  <si>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</si>
  <si>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</si>
  <si>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</si>
  <si>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</si>
  <si>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</si>
  <si>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</si>
  <si>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</si>
  <si>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</si>
  <si>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</si>
  <si>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</si>
  <si>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</si>
  <si>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</si>
  <si>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</si>
  <si>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</si>
  <si>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</si>
  <si>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</si>
  <si>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</si>
  <si>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</si>
  <si>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</si>
  <si>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</si>
  <si>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</si>
  <si>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</si>
  <si>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</si>
  <si>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</si>
  <si>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</si>
  <si>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</si>
  <si>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</si>
  <si>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</si>
  <si>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</si>
  <si>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</si>
  <si>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</si>
  <si>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</si>
  <si>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</si>
  <si>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</si>
  <si>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</si>
  <si>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</si>
  <si>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</si>
  <si>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</si>
  <si>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</si>
  <si>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</si>
  <si>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</si>
  <si>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</si>
  <si>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</si>
  <si>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</si>
  <si>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</si>
  <si>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</si>
  <si>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</si>
  <si>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</si>
  <si>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</si>
  <si>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</si>
  <si>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</si>
  <si>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</si>
  <si>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</si>
  <si>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</si>
  <si>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</si>
  <si>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</si>
  <si>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</si>
  <si>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</si>
  <si>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</si>
  <si>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</si>
  <si>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</si>
  <si>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</si>
  <si>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</si>
  <si>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</si>
  <si>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</si>
  <si>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</si>
  <si>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</si>
  <si>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</si>
  <si>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</si>
  <si>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</si>
  <si>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</si>
  <si>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</si>
  <si>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</si>
  <si>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</si>
  <si>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</si>
  <si>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</si>
  <si>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</si>
  <si>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</si>
  <si>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</si>
  <si>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</si>
  <si>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</si>
  <si>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</si>
  <si>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</si>
  <si>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</si>
  <si>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</si>
  <si>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</si>
  <si>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</si>
  <si>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</si>
  <si>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</si>
  <si>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</si>
  <si>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</si>
  <si>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</si>
  <si>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</si>
  <si>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</si>
  <si>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</si>
  <si>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</si>
  <si>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</si>
  <si>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</si>
  <si>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</si>
  <si>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</si>
  <si>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</si>
  <si>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</si>
  <si>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</si>
  <si>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</si>
  <si>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</si>
  <si>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</si>
  <si>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</si>
  <si>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</si>
  <si>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</si>
  <si>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</si>
  <si>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</si>
  <si>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</si>
  <si>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</si>
  <si>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</si>
  <si>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</si>
  <si>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</si>
  <si>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</si>
  <si>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</si>
  <si>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</si>
  <si>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</si>
  <si>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</si>
  <si>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</si>
  <si>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</si>
  <si>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</si>
  <si>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</si>
  <si>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</si>
  <si>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</si>
  <si>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</si>
  <si>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</si>
  <si>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</si>
  <si>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</si>
  <si>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</si>
  <si>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</si>
  <si>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</si>
  <si>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</si>
  <si>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</si>
  <si>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</si>
  <si>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</si>
  <si>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</si>
  <si>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</si>
  <si>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</si>
  <si>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</si>
  <si>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</si>
  <si>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</si>
  <si>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</si>
  <si>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</si>
  <si>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</si>
  <si>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</si>
  <si>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</si>
  <si>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</si>
  <si>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</si>
  <si>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</si>
  <si>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</si>
  <si>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</si>
  <si>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</si>
  <si>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</si>
  <si>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</si>
  <si>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</si>
  <si>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</si>
  <si>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</si>
  <si>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</si>
  <si>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</si>
  <si>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</si>
  <si>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</si>
  <si>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</si>
  <si>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</si>
  <si>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</si>
  <si>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</si>
  <si>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</si>
  <si>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</si>
  <si>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</si>
  <si>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</si>
  <si>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</si>
  <si>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</si>
  <si>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</si>
  <si>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</si>
  <si>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</si>
  <si>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</si>
  <si>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</si>
  <si>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</si>
  <si>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</si>
  <si>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</si>
  <si>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</si>
  <si>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</si>
  <si>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</si>
  <si>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</si>
  <si>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</si>
  <si>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</si>
  <si>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</si>
  <si>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</si>
  <si>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</si>
  <si>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</si>
  <si>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</si>
  <si>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</si>
  <si>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</si>
  <si>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</si>
  <si>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</si>
  <si>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</si>
  <si>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</si>
  <si>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</si>
  <si>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</si>
  <si>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</si>
  <si>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</si>
  <si>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</si>
  <si>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</si>
  <si>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</si>
  <si>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</si>
  <si>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</si>
  <si>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</si>
  <si>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</si>
  <si>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</si>
  <si>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</si>
  <si>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</si>
  <si>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</si>
  <si>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</si>
  <si>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</si>
  <si>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</si>
  <si>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</si>
  <si>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</si>
  <si>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</si>
  <si>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</si>
  <si>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</si>
  <si>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</si>
  <si>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</si>
  <si>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</si>
  <si>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</si>
  <si>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</si>
  <si>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</si>
  <si>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</si>
  <si>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</si>
  <si>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</si>
  <si>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</si>
  <si>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</si>
  <si>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</si>
  <si>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</si>
  <si>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</si>
  <si>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</si>
  <si>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</si>
  <si>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</si>
  <si>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</si>
  <si>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</si>
  <si>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</si>
  <si>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</si>
  <si>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</si>
  <si>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</si>
  <si>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</si>
  <si>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</si>
  <si>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</si>
  <si>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</si>
  <si>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</si>
  <si>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</si>
  <si>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</si>
  <si>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</si>
  <si>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</si>
  <si>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</si>
  <si>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</si>
  <si>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</si>
  <si>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</si>
  <si>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</si>
  <si>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</si>
  <si>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</si>
  <si>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</si>
  <si>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</si>
  <si>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</si>
  <si>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</si>
  <si>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</si>
  <si>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</si>
  <si>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</si>
  <si>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</si>
  <si>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</si>
  <si>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</si>
  <si>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</si>
  <si>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</si>
  <si>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</si>
  <si>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</si>
  <si>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</si>
  <si>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</si>
  <si>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</si>
  <si>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</si>
  <si>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</si>
  <si>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</si>
  <si>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</si>
  <si>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</si>
  <si>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</si>
  <si>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</si>
  <si>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</si>
  <si>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</si>
  <si>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</si>
  <si>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</si>
  <si>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</si>
  <si>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</si>
  <si>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</si>
  <si>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</si>
  <si>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</si>
  <si>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</si>
  <si>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</si>
  <si>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</si>
  <si>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</si>
  <si>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</si>
  <si>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</si>
  <si>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</si>
  <si>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</si>
  <si>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</si>
  <si>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</si>
  <si>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</si>
  <si>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</si>
  <si>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</si>
  <si>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</si>
  <si>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</si>
  <si>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</si>
  <si>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</si>
  <si>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</si>
  <si>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</si>
  <si>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</si>
  <si>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</si>
  <si>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</si>
  <si>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</si>
  <si>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</si>
  <si>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</si>
  <si>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</si>
  <si>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</si>
  <si>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</si>
  <si>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</si>
  <si>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</si>
  <si>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</si>
  <si>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</si>
  <si>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</si>
  <si>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</si>
  <si>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</si>
  <si>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</si>
  <si>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</si>
  <si>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</si>
  <si>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</si>
  <si>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</si>
  <si>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</si>
  <si>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</si>
  <si>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</si>
  <si>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</si>
  <si>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</si>
  <si>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</si>
  <si>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</si>
  <si>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</si>
  <si>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</si>
  <si>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</si>
  <si>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</si>
  <si>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</si>
  <si>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</si>
  <si>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</si>
  <si>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</si>
  <si>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</si>
  <si>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</si>
  <si>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</si>
  <si>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</si>
  <si>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</si>
  <si>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</si>
  <si>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</si>
  <si>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</si>
  <si>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</si>
  <si>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</si>
  <si>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</si>
  <si>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</si>
  <si>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</si>
  <si>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</si>
  <si>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</si>
  <si>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</si>
  <si>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</si>
  <si>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</si>
  <si>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</si>
  <si>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</si>
  <si>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</si>
  <si>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</si>
  <si>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</si>
  <si>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</si>
  <si>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</si>
  <si>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</si>
  <si>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</si>
  <si>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</si>
  <si>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</si>
  <si>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</si>
  <si>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</si>
  <si>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</si>
  <si>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</si>
  <si>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</si>
  <si>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</si>
  <si>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</si>
  <si>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</si>
  <si>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</si>
  <si>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</si>
  <si>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</si>
  <si>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</si>
  <si>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</si>
  <si>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</si>
  <si>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</si>
  <si>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</si>
  <si>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</si>
  <si>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</si>
  <si>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</si>
  <si>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</si>
  <si>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</si>
  <si>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</si>
  <si>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</si>
  <si>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</si>
  <si>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</si>
  <si>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</si>
  <si>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</si>
  <si>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</si>
  <si>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</si>
  <si>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</si>
  <si>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</si>
  <si>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</si>
  <si>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</si>
  <si>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</si>
  <si>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</si>
  <si>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</si>
  <si>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</si>
  <si>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</si>
  <si>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</si>
  <si>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</si>
  <si>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</si>
  <si>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</si>
  <si>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</si>
  <si>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</si>
  <si>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</si>
  <si>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</si>
  <si>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</si>
  <si>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</si>
  <si>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</si>
  <si>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</si>
  <si>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</si>
  <si>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</si>
  <si>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</si>
  <si>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</si>
  <si>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</si>
  <si>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</si>
  <si>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</si>
  <si>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</si>
  <si>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</si>
  <si>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</si>
  <si>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</si>
  <si>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</si>
  <si>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</si>
  <si>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</si>
  <si>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</si>
  <si>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</si>
  <si>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</si>
  <si>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</si>
  <si>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</si>
  <si>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</si>
  <si>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</si>
  <si>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</si>
  <si>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</si>
  <si>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</si>
  <si>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</si>
  <si>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</si>
  <si>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</si>
  <si>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</si>
  <si>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</si>
  <si>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</si>
  <si>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</si>
  <si>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</si>
  <si>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</si>
  <si>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</si>
  <si>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</si>
  <si>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</si>
  <si>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</si>
  <si>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</si>
  <si>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</si>
  <si>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</si>
  <si>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</si>
  <si>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</si>
  <si>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</si>
  <si>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</si>
  <si>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</si>
  <si>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</si>
  <si>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</si>
  <si>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</si>
  <si>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</si>
  <si>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</si>
  <si>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</si>
  <si>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</si>
  <si>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</si>
  <si>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</si>
  <si>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</si>
  <si>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</si>
  <si>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</si>
  <si>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</si>
  <si>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</si>
  <si>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</si>
  <si>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</si>
  <si>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</si>
  <si>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</si>
  <si>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</si>
  <si>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</si>
  <si>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</si>
  <si>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</si>
  <si>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</si>
  <si>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</si>
  <si>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</si>
  <si>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</si>
  <si>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</si>
  <si>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</si>
  <si>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</si>
  <si>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</si>
  <si>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</si>
  <si>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</si>
  <si>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</si>
  <si>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</si>
  <si>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</si>
  <si>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</si>
  <si>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</si>
  <si>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</si>
  <si>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</si>
  <si>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</si>
  <si>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</si>
  <si>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</si>
  <si>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</si>
  <si>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</si>
  <si>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</si>
  <si>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</si>
  <si>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</si>
  <si>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</si>
  <si>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</si>
  <si>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</si>
  <si>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</si>
  <si>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</si>
  <si>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</si>
  <si>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</si>
  <si>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</si>
  <si>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</si>
  <si>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</si>
  <si>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</si>
  <si>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</si>
  <si>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</si>
  <si>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</si>
  <si>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</si>
  <si>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</si>
  <si>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</si>
  <si>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</si>
  <si>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</si>
  <si>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</si>
  <si>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</si>
  <si>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</si>
  <si>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</si>
  <si>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</si>
  <si>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</si>
  <si>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</si>
  <si>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</si>
  <si>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</si>
  <si>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</si>
  <si>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</si>
  <si>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</si>
  <si>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</si>
  <si>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</si>
  <si>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</si>
  <si>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</si>
  <si>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</si>
  <si>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</si>
  <si>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</si>
  <si>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</si>
  <si>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</si>
  <si>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</si>
  <si>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</si>
  <si>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</si>
  <si>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</si>
  <si>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</si>
  <si>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</si>
  <si>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</si>
  <si>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</si>
  <si>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</si>
  <si>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</si>
  <si>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</si>
  <si>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</si>
  <si>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</si>
  <si>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</si>
  <si>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</si>
  <si>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</si>
  <si>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</si>
  <si>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</si>
  <si>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</si>
  <si>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</si>
  <si>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</si>
  <si>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</si>
  <si>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</si>
  <si>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</si>
  <si>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</si>
  <si>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</si>
  <si>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</si>
  <si>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</si>
  <si>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</si>
  <si>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</si>
  <si>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</si>
  <si>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</si>
  <si>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</si>
  <si>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</si>
  <si>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</si>
  <si>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</si>
  <si>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</si>
  <si>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</si>
  <si>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</si>
  <si>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</si>
  <si>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</si>
  <si>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</si>
  <si>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</si>
  <si>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</si>
  <si>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</si>
  <si>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</si>
  <si>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</si>
  <si>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</si>
  <si>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</si>
  <si>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</si>
  <si>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</si>
  <si>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</si>
  <si>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</si>
  <si>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</si>
  <si>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</si>
  <si>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</si>
  <si>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</si>
  <si>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</si>
  <si>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</si>
  <si>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</si>
  <si>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</si>
  <si>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</si>
  <si>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</si>
  <si>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</si>
  <si>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</si>
  <si>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</si>
  <si>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</si>
  <si>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</si>
  <si>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</si>
  <si>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</si>
  <si>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</si>
  <si>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</si>
  <si>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</si>
  <si>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</si>
  <si>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</si>
  <si>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</si>
  <si>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</si>
  <si>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</si>
  <si>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</si>
  <si>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</si>
  <si>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</si>
  <si>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</si>
  <si>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</si>
  <si>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</si>
  <si>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</si>
  <si>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</si>
  <si>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</si>
  <si>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</si>
  <si>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</si>
  <si>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</si>
  <si>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</si>
  <si>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</si>
  <si>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</si>
  <si>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</si>
  <si>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</si>
  <si>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</si>
  <si>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</si>
  <si>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</si>
  <si>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</si>
  <si>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</si>
  <si>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</si>
  <si>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</si>
  <si>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</si>
  <si>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</si>
  <si>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</si>
  <si>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</si>
  <si>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</si>
  <si>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</si>
  <si>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</si>
  <si>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</si>
  <si>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</si>
  <si>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</si>
  <si>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</si>
  <si>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</si>
  <si>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</si>
  <si>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</si>
  <si>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</si>
  <si>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</si>
  <si>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</si>
  <si>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</si>
  <si>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</si>
  <si>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</si>
  <si>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</si>
  <si>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</si>
  <si>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</si>
  <si>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</si>
  <si>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</si>
  <si>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</si>
  <si>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</si>
  <si>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</si>
  <si>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</si>
  <si>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</si>
  <si>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</si>
  <si>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</si>
  <si>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</si>
  <si>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</si>
  <si>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</si>
  <si>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</si>
  <si>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</si>
  <si>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</si>
  <si>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</si>
  <si>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</si>
  <si>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</si>
  <si>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</si>
  <si>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</si>
  <si>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</si>
  <si>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</si>
  <si>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</si>
  <si>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</si>
  <si>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</si>
  <si>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</si>
  <si>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</si>
  <si>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</si>
  <si>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</si>
  <si>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</si>
  <si>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</si>
  <si>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</si>
  <si>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</si>
  <si>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</si>
  <si>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</si>
  <si>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</si>
  <si>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</si>
  <si>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</si>
  <si>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</si>
  <si>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</si>
  <si>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</si>
  <si>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</si>
  <si>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</si>
  <si>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</si>
  <si>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</si>
  <si>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</si>
  <si>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</si>
  <si>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</si>
  <si>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</si>
  <si>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</si>
  <si>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</si>
  <si>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</si>
  <si>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</si>
  <si>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</si>
  <si>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</si>
  <si>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</si>
  <si>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</si>
  <si>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</si>
  <si>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</si>
  <si>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</si>
  <si>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</si>
  <si>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</si>
  <si>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</si>
  <si>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</si>
  <si>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</si>
  <si>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</si>
  <si>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</si>
  <si>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</si>
  <si>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</si>
  <si>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</si>
  <si>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</si>
  <si>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</si>
  <si>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</si>
  <si>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</si>
  <si>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</si>
  <si>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</si>
  <si>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</si>
  <si>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</si>
  <si>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</si>
  <si>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</si>
  <si>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</si>
  <si>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</si>
  <si>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</si>
  <si>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</si>
  <si>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</si>
  <si>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</si>
  <si>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</si>
  <si>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26778653</t>
  </si>
  <si>
    <t>ЗАО "Бетроюнг"</t>
  </si>
  <si>
    <t>6384009792</t>
  </si>
  <si>
    <t>638401001</t>
  </si>
  <si>
    <t>10-04-2001 00:00:00</t>
  </si>
  <si>
    <t>03-09-2021 00:00:00</t>
  </si>
  <si>
    <t>31078301</t>
  </si>
  <si>
    <t>ИП Боровец Е.В.</t>
  </si>
  <si>
    <t>636101538698</t>
  </si>
  <si>
    <t>20-05-2021 00:00:00</t>
  </si>
  <si>
    <t>30853165</t>
  </si>
  <si>
    <t>ИП Герасимов В.Н.</t>
  </si>
  <si>
    <t>637600109720</t>
  </si>
  <si>
    <t>12-01-2023 00:00:00</t>
  </si>
  <si>
    <t>28983086</t>
  </si>
  <si>
    <t>ИП Егоров В.Е.</t>
  </si>
  <si>
    <t>637604318436</t>
  </si>
  <si>
    <t>20-12-2021 00:00:00</t>
  </si>
  <si>
    <t>28983132</t>
  </si>
  <si>
    <t>ИП Куняев Р.А.</t>
  </si>
  <si>
    <t>637604234803</t>
  </si>
  <si>
    <t>27-12-2021 00:00:00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</si>
  <si>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</si>
  <si>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</si>
  <si>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</si>
  <si>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</si>
  <si>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</si>
  <si>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</si>
  <si>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</si>
  <si>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</si>
  <si>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</si>
  <si>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</si>
  <si>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</si>
  <si>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</si>
  <si>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</si>
  <si>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</si>
  <si>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</si>
  <si>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</si>
  <si>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</si>
  <si>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</si>
  <si>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</si>
  <si>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</si>
  <si>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</si>
  <si>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</si>
  <si>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</si>
  <si>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</si>
  <si>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</si>
  <si>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</si>
  <si>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</si>
  <si>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</si>
  <si>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</si>
  <si>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</si>
  <si>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</si>
  <si>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</si>
  <si>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</si>
  <si>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</si>
  <si>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</si>
  <si>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</si>
  <si>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</si>
  <si>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</si>
  <si>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</si>
  <si>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</si>
  <si>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</si>
  <si>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</si>
  <si>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</si>
  <si>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</si>
  <si>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</si>
  <si>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</si>
  <si>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</si>
  <si>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</si>
  <si>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</si>
  <si>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</si>
  <si>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</si>
  <si>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</si>
  <si>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</si>
  <si>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</si>
  <si>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</si>
  <si>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</si>
  <si>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</si>
  <si>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</si>
  <si>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</si>
  <si>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</si>
  <si>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</si>
  <si>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</si>
  <si>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</si>
  <si>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</si>
  <si>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</si>
  <si>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</si>
  <si>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</si>
  <si>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</si>
  <si>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</si>
  <si>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</si>
  <si>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</si>
  <si>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</si>
  <si>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</si>
  <si>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</si>
  <si>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</si>
  <si>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</si>
  <si>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</si>
  <si>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</si>
  <si>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</si>
  <si>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</si>
  <si>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</si>
  <si>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</si>
  <si>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</si>
  <si>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</si>
  <si>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</si>
  <si>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</si>
  <si>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</si>
  <si>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</si>
  <si>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</si>
  <si>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</si>
  <si>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</si>
  <si>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</si>
  <si>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</si>
  <si>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</si>
  <si>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</si>
  <si>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</si>
  <si>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</si>
  <si>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</si>
  <si>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</si>
  <si>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</si>
  <si>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</si>
  <si>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</si>
  <si>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</si>
  <si>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</si>
  <si>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</si>
  <si>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</si>
  <si>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</si>
  <si>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</si>
  <si>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</si>
  <si>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</si>
  <si>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</si>
  <si>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</si>
  <si>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</si>
  <si>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</si>
  <si>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</si>
  <si>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</si>
  <si>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</si>
  <si>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21-12-2023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</si>
  <si>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</si>
  <si>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</si>
  <si>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</si>
  <si>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</si>
  <si>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</si>
  <si>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</si>
  <si>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</si>
  <si>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</si>
  <si>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</si>
  <si>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</si>
  <si>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</si>
  <si>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</si>
  <si>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</si>
  <si>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</si>
  <si>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</si>
  <si>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</si>
  <si>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</si>
  <si>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</si>
  <si>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</si>
  <si>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</si>
  <si>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</si>
  <si>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</si>
  <si>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</si>
  <si>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</si>
  <si>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</si>
  <si>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</si>
  <si>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</si>
  <si>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</si>
  <si>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</si>
  <si>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</si>
  <si>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</si>
  <si>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</si>
  <si>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</si>
  <si>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</si>
  <si>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</si>
  <si>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</si>
  <si>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</si>
  <si>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</si>
  <si>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</si>
  <si>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</si>
  <si>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</si>
  <si>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</si>
  <si>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</si>
  <si>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</si>
  <si>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</si>
  <si>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</si>
  <si>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</si>
  <si>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</si>
  <si>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</si>
  <si>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</si>
  <si>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</si>
  <si>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</si>
  <si>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</si>
  <si>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</si>
  <si>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</si>
  <si>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</si>
  <si>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</si>
  <si>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</si>
  <si>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</si>
  <si>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</si>
  <si>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</si>
  <si>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</si>
  <si>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</si>
  <si>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</si>
  <si>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</si>
  <si>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</si>
  <si>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</si>
  <si>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</si>
  <si>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</si>
  <si>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</si>
  <si>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</si>
  <si>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</si>
  <si>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</si>
  <si>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</si>
  <si>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</si>
  <si>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</si>
  <si>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</si>
  <si>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</si>
  <si>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</si>
  <si>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</si>
  <si>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</si>
  <si>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</si>
  <si>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</si>
  <si>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</si>
  <si>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</si>
  <si>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</si>
  <si>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</si>
  <si>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</si>
  <si>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</si>
  <si>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</si>
  <si>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</si>
  <si>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</si>
  <si>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</si>
  <si>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</si>
  <si>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</si>
  <si>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</si>
  <si>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</si>
  <si>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</si>
  <si>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</si>
  <si>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</si>
  <si>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</si>
  <si>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</si>
  <si>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</si>
  <si>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</si>
  <si>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</si>
  <si>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</si>
  <si>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</si>
  <si>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</si>
  <si>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</si>
  <si>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</si>
  <si>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</si>
  <si>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</si>
  <si>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</si>
  <si>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</si>
  <si>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</si>
  <si>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27828055</t>
  </si>
  <si>
    <t>ООО "Абашевское"</t>
  </si>
  <si>
    <t>6330050018</t>
  </si>
  <si>
    <t>01-01-2022 00:00:00</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</si>
  <si>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</si>
  <si>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</si>
  <si>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</si>
  <si>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</si>
  <si>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</si>
  <si>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</si>
  <si>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</si>
  <si>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</si>
  <si>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</si>
  <si>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</si>
  <si>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</si>
  <si>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</si>
  <si>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</si>
  <si>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</si>
  <si>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</si>
  <si>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</si>
  <si>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</si>
  <si>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</si>
  <si>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</si>
  <si>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</si>
  <si>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</si>
  <si>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</si>
  <si>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</si>
  <si>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</si>
  <si>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</si>
  <si>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</si>
  <si>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</si>
  <si>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</si>
  <si>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</si>
  <si>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</si>
  <si>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</si>
  <si>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</si>
  <si>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</si>
  <si>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</si>
  <si>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</si>
  <si>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</si>
  <si>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</si>
  <si>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</si>
  <si>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</si>
  <si>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</si>
  <si>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</si>
  <si>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</si>
  <si>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</si>
  <si>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</si>
  <si>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</si>
  <si>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</si>
  <si>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</si>
  <si>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</si>
  <si>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</si>
  <si>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</si>
  <si>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</si>
  <si>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</si>
  <si>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</si>
  <si>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31443587</t>
  </si>
  <si>
    <t>ООО "РВК"</t>
  </si>
  <si>
    <t>6320038445</t>
  </si>
  <si>
    <t>05-07-2022 00:00:00</t>
  </si>
  <si>
    <t>30400312</t>
  </si>
  <si>
    <t>ООО "Раменский Родник"</t>
  </si>
  <si>
    <t>6325057882</t>
  </si>
  <si>
    <t>05-03-2021 00:00:00</t>
  </si>
  <si>
    <t>31351552</t>
  </si>
  <si>
    <t>ООО "Родник"</t>
  </si>
  <si>
    <t>6330076601</t>
  </si>
  <si>
    <t>10-04-2017 00:00:00</t>
  </si>
  <si>
    <t>25-04-2022 00:00:00</t>
  </si>
  <si>
    <t>26801687</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</si>
  <si>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</si>
  <si>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</si>
  <si>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</si>
  <si>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</si>
  <si>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</si>
  <si>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</si>
  <si>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</si>
  <si>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</si>
  <si>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</si>
  <si>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</si>
  <si>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</si>
  <si>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</si>
  <si>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</si>
  <si>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</si>
  <si>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</si>
  <si>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</si>
  <si>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</si>
  <si>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</si>
  <si>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</si>
  <si>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</si>
  <si>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</si>
  <si>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</si>
  <si>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</si>
  <si>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</si>
  <si>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</si>
  <si>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</si>
  <si>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</si>
  <si>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</si>
  <si>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</si>
  <si>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</si>
  <si>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</si>
  <si>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</si>
  <si>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</si>
  <si>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</si>
  <si>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</si>
  <si>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</si>
  <si>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</si>
  <si>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</si>
  <si>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</si>
  <si>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</si>
  <si>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</si>
  <si>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</si>
  <si>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</si>
  <si>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</si>
  <si>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</si>
  <si>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</si>
  <si>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</si>
  <si>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</si>
  <si>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</si>
  <si>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</si>
  <si>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</si>
  <si>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</si>
  <si>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</si>
  <si>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</si>
  <si>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</si>
  <si>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</si>
  <si>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</si>
  <si>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</si>
  <si>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</si>
  <si>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</si>
  <si>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</si>
  <si>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</si>
  <si>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</si>
  <si>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</si>
  <si>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</si>
  <si>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</si>
  <si>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</si>
  <si>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</si>
  <si>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</si>
  <si>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</si>
  <si>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</si>
  <si>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</si>
  <si>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</si>
  <si>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</si>
  <si>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</si>
  <si>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28461911</t>
  </si>
  <si>
    <t>ЗАО "СВ-Поволжское"</t>
  </si>
  <si>
    <t>6322025804</t>
  </si>
  <si>
    <t>22-12-2021 00:00:00</t>
  </si>
  <si>
    <t>31734630</t>
  </si>
  <si>
    <t>ИП Зинин</t>
  </si>
  <si>
    <t>637606299316</t>
  </si>
  <si>
    <t>13-06-2023 00:00:00</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</si>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</sst>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223"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23"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262c491-6704-490d-8a79-608822a0e9b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7FB56-D9F7-24F2-2F1D-0.2B250DB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836C4-4A75-AB44-E33D-0.F8AE408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"СамРЭК-Тепло Жигулевск"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91</v>
      </c>
      <c r="F8" s="824"/>
      <c r="G8" s="466" t="s">
        <v>89</v>
      </c>
      <c r="H8" s="466" t="s">
        <v>90</v>
      </c>
      <c r="I8" s="415" t="s">
        <v>88</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56A4-064A-7392-C366-0.C64E27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342DD-6F4F-1DB5-EB0E-0.13B751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BE1D5-794C-ECEB-E8AD-0.106E0B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714</v>
      </c>
      <c r="W31" s="2252"/>
      <c r="X31" s="2252"/>
      <c r="Y31" s="2252"/>
      <c r="Z31" s="2252"/>
      <c r="AA31" s="2252"/>
      <c r="AB31" s="2252"/>
      <c r="AC31" s="1636"/>
      <c r="AD31" s="2252" t="str">
        <f>IF(TITLE_NUMBER_PR_CHANGE="",IF(TITLE_NUMBER_PR="","",TITLE_NUMBER_PR),TITLE_NUMBER_PR_CHANGE)</f>
        <v>714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714</v>
      </c>
      <c r="W35" s="2252"/>
      <c r="X35" s="2252"/>
      <c r="Y35" s="2252"/>
      <c r="Z35" s="2252"/>
      <c r="AA35" s="2252"/>
      <c r="AB35" s="2252"/>
      <c r="AC35" s="1636"/>
      <c r="AD35" s="2252" t="str">
        <f>IF(TITLE_NUMBER_PR_CHANGE="",IF(TITLE_NUMBER_PR="","",TITLE_NUMBER_PR),TITLE_NUMBER_PR_CHANGE)</f>
        <v>714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DE647-3C9F-CA4B-E7D7-0.595313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714</v>
      </c>
      <c r="W31" s="2252"/>
      <c r="X31" s="2252"/>
      <c r="Y31" s="2252"/>
      <c r="Z31" s="2252"/>
      <c r="AA31" s="2252"/>
      <c r="AB31" s="2252"/>
      <c r="AC31" s="1636"/>
      <c r="AD31" s="2252" t="str">
        <f>IF(TITLE_NUMBER_PR_CHANGE="",IF(TITLE_NUMBER_PR="","",TITLE_NUMBER_PR),TITLE_NUMBER_PR_CHANGE)</f>
        <v>714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714</v>
      </c>
      <c r="W35" s="2252"/>
      <c r="X35" s="2252"/>
      <c r="Y35" s="2252"/>
      <c r="Z35" s="2252"/>
      <c r="AA35" s="2252"/>
      <c r="AB35" s="2252"/>
      <c r="AC35" s="1636"/>
      <c r="AD35" s="2252" t="str">
        <f>IF(TITLE_NUMBER_PR_CHANGE="",IF(TITLE_NUMBER_PR="","",TITLE_NUMBER_PR),TITLE_NUMBER_PR_CHANGE)</f>
        <v>714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B767B-2329-73BD-54C1-0.251D4D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91</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A32FC-AB4D-2D3A-13EC-0.5780A0C2}" mc:Ignorable="x14ac xr xr2 xr3">
  <sheetPr>
    <tabColor theme="6" tint="0.4"/>
  </sheetPr>
  <dimension ref="A1:DM66"/>
  <sheetViews>
    <sheetView topLeftCell="Q25" showGridLines="0" zoomScale="90" workbookViewId="0" tabSelected="1">
      <selection activeCell="DD49" sqref="DD49:DD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9" max="39" style="65" width="0" customWidth="1"/>
    <col min="45" max="45" style="65" width="10.57421875"/>
    <col min="109" max="109" width="10.57421875" hidden="1"/>
    <col min="110" max="110" style="1636" width="4.00390625" customWidth="1"/>
    <col min="111" max="111" style="1636" width="115.00390625" customWidth="1"/>
    <col min="112" max="116" style="1643" width="10.00390625" customWidth="1"/>
    <col min="117" max="117" style="1636" width="8.421875" hidden="1" customWidth="1"/>
  </cols>
  <sheetData>
    <row customHeight="1" ht="22.5" hidden="1">
      <c r="Y1" s="328"/>
      <c r="Z1" s="328"/>
      <c r="AG1" s="328"/>
      <c r="AH1" s="328"/>
      <c r="AL1" s="1636"/>
      <c r="AM1" s="2713"/>
      <c r="AN1" s="1636"/>
      <c r="AO1" s="1636"/>
      <c r="AP1" s="1636"/>
      <c r="AQ1" s="1636"/>
      <c r="AR1" s="1636"/>
      <c r="AS1" s="2713"/>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1636"/>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714"/>
      <c r="AN2" s="2244"/>
      <c r="AO2" s="2244"/>
      <c r="AP2" s="2244"/>
      <c r="AQ2" s="2244"/>
      <c r="AR2" s="2244"/>
      <c r="AS2" s="271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245"/>
      <c r="DF2" s="2245"/>
      <c r="DG2" s="1259" t="s">
        <v>403</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714"/>
      <c r="AN3" s="2244"/>
      <c r="AO3" s="2244"/>
      <c r="AP3" s="2244"/>
      <c r="AQ3" s="2244"/>
      <c r="AR3" s="2244"/>
      <c r="AS3" s="271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245"/>
      <c r="DF3" s="2245"/>
      <c r="DG3" s="1259" t="s">
        <v>405</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714"/>
      <c r="AN4" s="2244"/>
      <c r="AO4" s="2244"/>
      <c r="AP4" s="2244"/>
      <c r="AQ4" s="2244"/>
      <c r="AR4" s="2244"/>
      <c r="AS4" s="271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245"/>
      <c r="DF4" s="2245"/>
      <c r="DG4" s="1259" t="s">
        <v>407</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714"/>
      <c r="AN5" s="2244"/>
      <c r="AO5" s="2244"/>
      <c r="AP5" s="2244"/>
      <c r="AQ5" s="2244"/>
      <c r="AR5" s="2244"/>
      <c r="AS5" s="271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245"/>
      <c r="DF5" s="2245"/>
      <c r="DG5" s="1259" t="s">
        <v>409</v>
      </c>
      <c r="DI5" s="501"/>
      <c r="DJ5" s="501" t="str">
        <f>IF(T5="","",T5)</f>
        <v>Источник тепловой энергии  </v>
      </c>
      <c r="DK5" s="501"/>
      <c r="DL5" s="501"/>
      <c r="DM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716"/>
      <c r="AN6" s="2298"/>
      <c r="AO6" s="2298"/>
      <c r="AP6" s="2298"/>
      <c r="AQ6" s="2298"/>
      <c r="AR6" s="2298"/>
      <c r="AS6" s="2717"/>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299"/>
      <c r="BR6" s="2297"/>
      <c r="BS6" s="2298"/>
      <c r="BT6" s="2298"/>
      <c r="BU6" s="2298"/>
      <c r="BV6" s="2298"/>
      <c r="BW6" s="2298"/>
      <c r="BX6" s="2298"/>
      <c r="BY6" s="2299"/>
      <c r="BZ6" s="2297"/>
      <c r="CA6" s="2298"/>
      <c r="CB6" s="2298"/>
      <c r="CC6" s="2298"/>
      <c r="CD6" s="2298"/>
      <c r="CE6" s="2298"/>
      <c r="CF6" s="2298"/>
      <c r="CG6" s="2299"/>
      <c r="CH6" s="2297"/>
      <c r="CI6" s="2298"/>
      <c r="CJ6" s="2298"/>
      <c r="CK6" s="2298"/>
      <c r="CL6" s="2298"/>
      <c r="CM6" s="2298"/>
      <c r="CN6" s="2298"/>
      <c r="CO6" s="2299"/>
      <c r="CP6" s="2297"/>
      <c r="CQ6" s="2298"/>
      <c r="CR6" s="2298"/>
      <c r="CS6" s="2298"/>
      <c r="CT6" s="2298"/>
      <c r="CU6" s="2298"/>
      <c r="CV6" s="2298"/>
      <c r="CW6" s="2299"/>
      <c r="CX6" s="2297"/>
      <c r="CY6" s="2298"/>
      <c r="CZ6" s="2298"/>
      <c r="DA6" s="2298"/>
      <c r="DB6" s="2298"/>
      <c r="DC6" s="2298"/>
      <c r="DD6" s="2298"/>
      <c r="DE6" s="2299"/>
      <c r="DF6" s="2299"/>
      <c r="DG6" s="1386"/>
      <c r="DI6" s="501"/>
      <c r="DJ6" s="501" t="str">
        <f>IF(T6="","",T6)</f>
        <v/>
      </c>
      <c r="DK6" s="501"/>
      <c r="DL6" s="501"/>
      <c r="DM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718"/>
      <c r="AN7" s="2247"/>
      <c r="AO7" s="2247"/>
      <c r="AP7" s="2247"/>
      <c r="AQ7" s="2247"/>
      <c r="AR7" s="2247"/>
      <c r="AS7" s="2719"/>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248"/>
      <c r="DF7" s="2248"/>
      <c r="DG7" s="1259" t="s">
        <v>415</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752"/>
      <c r="AM8" s="2720"/>
      <c r="AN8" s="752"/>
      <c r="AO8" s="1258"/>
      <c r="AP8" s="2603"/>
      <c r="AQ8" s="2108" t="s">
        <v>64</v>
      </c>
      <c r="AR8" s="2603"/>
      <c r="AS8" s="2721" t="s">
        <v>64</v>
      </c>
      <c r="AT8" s="752"/>
      <c r="AU8" s="326"/>
      <c r="AV8" s="752"/>
      <c r="AW8" s="1258"/>
      <c r="AX8" s="2603"/>
      <c r="AY8" s="2108" t="s">
        <v>64</v>
      </c>
      <c r="AZ8" s="2603"/>
      <c r="BA8" s="2108" t="s">
        <v>64</v>
      </c>
      <c r="BB8" s="752"/>
      <c r="BC8" s="326"/>
      <c r="BD8" s="752"/>
      <c r="BE8" s="1258"/>
      <c r="BF8" s="2603"/>
      <c r="BG8" s="2108" t="s">
        <v>64</v>
      </c>
      <c r="BH8" s="2603"/>
      <c r="BI8" s="2108" t="s">
        <v>64</v>
      </c>
      <c r="BJ8" s="752"/>
      <c r="BK8" s="326"/>
      <c r="BL8" s="752"/>
      <c r="BM8" s="1258"/>
      <c r="BN8" s="2603"/>
      <c r="BO8" s="2108" t="s">
        <v>64</v>
      </c>
      <c r="BP8" s="2603"/>
      <c r="BQ8" s="2108" t="s">
        <v>64</v>
      </c>
      <c r="BR8" s="752"/>
      <c r="BS8" s="326"/>
      <c r="BT8" s="752"/>
      <c r="BU8" s="1258"/>
      <c r="BV8" s="2603"/>
      <c r="BW8" s="2108" t="s">
        <v>64</v>
      </c>
      <c r="BX8" s="2603"/>
      <c r="BY8" s="2108" t="s">
        <v>64</v>
      </c>
      <c r="BZ8" s="752"/>
      <c r="CA8" s="326"/>
      <c r="CB8" s="752"/>
      <c r="CC8" s="1258"/>
      <c r="CD8" s="2603"/>
      <c r="CE8" s="2108" t="s">
        <v>64</v>
      </c>
      <c r="CF8" s="2603"/>
      <c r="CG8" s="2108" t="s">
        <v>64</v>
      </c>
      <c r="CH8" s="752"/>
      <c r="CI8" s="326"/>
      <c r="CJ8" s="752"/>
      <c r="CK8" s="1258"/>
      <c r="CL8" s="2603"/>
      <c r="CM8" s="2108" t="s">
        <v>64</v>
      </c>
      <c r="CN8" s="2603"/>
      <c r="CO8" s="2108" t="s">
        <v>64</v>
      </c>
      <c r="CP8" s="752"/>
      <c r="CQ8" s="326"/>
      <c r="CR8" s="752"/>
      <c r="CS8" s="1258"/>
      <c r="CT8" s="2603"/>
      <c r="CU8" s="2108" t="s">
        <v>64</v>
      </c>
      <c r="CV8" s="2603"/>
      <c r="CW8" s="2108" t="s">
        <v>64</v>
      </c>
      <c r="CX8" s="752"/>
      <c r="CY8" s="326"/>
      <c r="CZ8" s="752"/>
      <c r="DA8" s="1258"/>
      <c r="DB8" s="2603"/>
      <c r="DC8" s="2108" t="s">
        <v>64</v>
      </c>
      <c r="DD8" s="2603"/>
      <c r="DE8" s="2108" t="s">
        <v>64</v>
      </c>
      <c r="DF8" s="326"/>
      <c r="DG8" s="2254" t="s">
        <v>417</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720"/>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2677"/>
      <c r="AM10" s="2722"/>
      <c r="AN10" s="2679"/>
      <c r="AO10" s="2680"/>
      <c r="AP10" s="2681"/>
      <c r="AQ10" s="2682"/>
      <c r="AR10" s="2683"/>
      <c r="AS10" s="2723"/>
      <c r="AT10" s="2724"/>
      <c r="AU10" s="2724"/>
      <c r="AV10" s="2724"/>
      <c r="AW10" s="2724"/>
      <c r="AX10" s="2724"/>
      <c r="AY10" s="2724"/>
      <c r="AZ10" s="2724"/>
      <c r="BA10" s="2724"/>
      <c r="BB10" s="2724"/>
      <c r="BC10" s="2724"/>
      <c r="BD10" s="2724"/>
      <c r="BE10" s="2724"/>
      <c r="BF10" s="2724"/>
      <c r="BG10" s="2724"/>
      <c r="BH10" s="2724"/>
      <c r="BI10" s="2724"/>
      <c r="BJ10" s="2724"/>
      <c r="BK10" s="2724"/>
      <c r="BL10" s="2724"/>
      <c r="BM10" s="2724"/>
      <c r="BN10" s="2724"/>
      <c r="BO10" s="2724"/>
      <c r="BP10" s="2724"/>
      <c r="BQ10" s="2724"/>
      <c r="BR10" s="2724"/>
      <c r="BS10" s="2724"/>
      <c r="BT10" s="2724"/>
      <c r="BU10" s="2724"/>
      <c r="BV10" s="2724"/>
      <c r="BW10" s="2724"/>
      <c r="BX10" s="2724"/>
      <c r="BY10" s="2724"/>
      <c r="BZ10" s="2724"/>
      <c r="CA10" s="2724"/>
      <c r="CB10" s="2724"/>
      <c r="CC10" s="2724"/>
      <c r="CD10" s="2724"/>
      <c r="CE10" s="2724"/>
      <c r="CF10" s="2724"/>
      <c r="CG10" s="2724"/>
      <c r="CH10" s="2724"/>
      <c r="CI10" s="2724"/>
      <c r="CJ10" s="2724"/>
      <c r="CK10" s="2724"/>
      <c r="CL10" s="2724"/>
      <c r="CM10" s="2724"/>
      <c r="CN10" s="2724"/>
      <c r="CO10" s="2724"/>
      <c r="CP10" s="2724"/>
      <c r="CQ10" s="2724"/>
      <c r="CR10" s="2724"/>
      <c r="CS10" s="2724"/>
      <c r="CT10" s="2724"/>
      <c r="CU10" s="2724"/>
      <c r="CV10" s="2724"/>
      <c r="CW10" s="2724"/>
      <c r="CX10" s="2724"/>
      <c r="CY10" s="2724"/>
      <c r="CZ10" s="2724"/>
      <c r="DA10" s="2724"/>
      <c r="DB10" s="2724"/>
      <c r="DC10" s="2724"/>
      <c r="DD10" s="2724"/>
      <c r="DE10" s="2724"/>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2685"/>
      <c r="AM11" s="2725"/>
      <c r="AN11" s="2687"/>
      <c r="AO11" s="2688"/>
      <c r="AP11" s="2689"/>
      <c r="AQ11" s="2690"/>
      <c r="AR11" s="2691"/>
      <c r="AS11" s="2726"/>
      <c r="AT11" s="2724"/>
      <c r="AU11" s="2724"/>
      <c r="AV11" s="2724"/>
      <c r="AW11" s="2724"/>
      <c r="AX11" s="2724"/>
      <c r="AY11" s="2724"/>
      <c r="AZ11" s="2724"/>
      <c r="BA11" s="2727"/>
      <c r="BB11" s="2724"/>
      <c r="BC11" s="2724"/>
      <c r="BD11" s="2724"/>
      <c r="BE11" s="2724"/>
      <c r="BF11" s="2724"/>
      <c r="BG11" s="2724"/>
      <c r="BH11" s="2724"/>
      <c r="BI11" s="2727"/>
      <c r="BJ11" s="2724"/>
      <c r="BK11" s="2724"/>
      <c r="BL11" s="2724"/>
      <c r="BM11" s="2724"/>
      <c r="BN11" s="2724"/>
      <c r="BO11" s="2724"/>
      <c r="BP11" s="2724"/>
      <c r="BQ11" s="2727"/>
      <c r="BR11" s="2724"/>
      <c r="BS11" s="2724"/>
      <c r="BT11" s="2724"/>
      <c r="BU11" s="2724"/>
      <c r="BV11" s="2724"/>
      <c r="BW11" s="2724"/>
      <c r="BX11" s="2724"/>
      <c r="BY11" s="2727"/>
      <c r="BZ11" s="2724"/>
      <c r="CA11" s="2724"/>
      <c r="CB11" s="2724"/>
      <c r="CC11" s="2724"/>
      <c r="CD11" s="2724"/>
      <c r="CE11" s="2724"/>
      <c r="CF11" s="2724"/>
      <c r="CG11" s="2727"/>
      <c r="CH11" s="2724"/>
      <c r="CI11" s="2724"/>
      <c r="CJ11" s="2724"/>
      <c r="CK11" s="2724"/>
      <c r="CL11" s="2724"/>
      <c r="CM11" s="2724"/>
      <c r="CN11" s="2724"/>
      <c r="CO11" s="2727"/>
      <c r="CP11" s="2724"/>
      <c r="CQ11" s="2724"/>
      <c r="CR11" s="2724"/>
      <c r="CS11" s="2724"/>
      <c r="CT11" s="2724"/>
      <c r="CU11" s="2724"/>
      <c r="CV11" s="2724"/>
      <c r="CW11" s="2727"/>
      <c r="CX11" s="2724"/>
      <c r="CY11" s="2724"/>
      <c r="CZ11" s="2724"/>
      <c r="DA11" s="2724"/>
      <c r="DB11" s="2724"/>
      <c r="DC11" s="2724"/>
      <c r="DD11" s="2724"/>
      <c r="DE11" s="2727"/>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2728"/>
      <c r="AN12" s="1389"/>
      <c r="AO12" s="1389"/>
      <c r="AP12" s="1389"/>
      <c r="AQ12" s="1389"/>
      <c r="AR12" s="1389"/>
      <c r="AS12" s="2728"/>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1389"/>
      <c r="BZ12" s="1389"/>
      <c r="CA12" s="1389"/>
      <c r="CB12" s="1389"/>
      <c r="CC12" s="1389"/>
      <c r="CD12" s="1389"/>
      <c r="CE12" s="1389"/>
      <c r="CF12" s="1389"/>
      <c r="CG12" s="1389"/>
      <c r="CH12" s="1389"/>
      <c r="CI12" s="1389"/>
      <c r="CJ12" s="1389"/>
      <c r="CK12" s="1389"/>
      <c r="CL12" s="1389"/>
      <c r="CM12" s="1389"/>
      <c r="CN12" s="1389"/>
      <c r="CO12" s="1389"/>
      <c r="CP12" s="1389"/>
      <c r="CQ12" s="1389"/>
      <c r="CR12" s="1389"/>
      <c r="CS12" s="1389"/>
      <c r="CT12" s="1389"/>
      <c r="CU12" s="1389"/>
      <c r="CV12" s="1389"/>
      <c r="CW12" s="1389"/>
      <c r="CX12" s="1389"/>
      <c r="CY12" s="1389"/>
      <c r="CZ12" s="1389"/>
      <c r="DA12" s="1389"/>
      <c r="DB12" s="1389"/>
      <c r="DC12" s="1389"/>
      <c r="DD12" s="1389"/>
      <c r="DE12" s="1389"/>
      <c r="DF12" s="1389"/>
      <c r="DG12" s="1390"/>
      <c r="DI12" s="501"/>
      <c r="DJ12" s="501" t="str">
        <f>IF(T12="","",T12)</f>
        <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2729"/>
      <c r="AN13" s="1321"/>
      <c r="AO13" s="1321"/>
      <c r="AP13" s="1321"/>
      <c r="AQ13" s="1321"/>
      <c r="AR13" s="1321"/>
      <c r="AS13" s="2729"/>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2730"/>
      <c r="AN14" s="1325"/>
      <c r="AO14" s="1325"/>
      <c r="AP14" s="1325"/>
      <c r="AQ14" s="1325"/>
      <c r="AR14" s="1325"/>
      <c r="AS14" s="2730"/>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2730"/>
      <c r="AN15" s="1325"/>
      <c r="AO15" s="1325"/>
      <c r="AP15" s="1325"/>
      <c r="AQ15" s="1325"/>
      <c r="AR15" s="1325"/>
      <c r="AS15" s="2730"/>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2713"/>
      <c r="AN16" s="1636"/>
      <c r="AO16" s="1636"/>
      <c r="AP16" s="1636"/>
      <c r="AQ16" s="1636"/>
      <c r="AR16" s="1636"/>
      <c r="AS16" s="2713"/>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1636"/>
      <c r="DM16" s="1156">
        <v>0</v>
      </c>
    </row>
    <row customHeight="1" ht="14.25" hidden="1">
      <c r="AD17" s="1361"/>
      <c r="AE17" s="1361"/>
      <c r="AF17" s="1361"/>
      <c r="AG17" s="1362"/>
      <c r="AH17" s="2268"/>
      <c r="AI17" s="2269" t="s">
        <v>64</v>
      </c>
      <c r="AJ17" s="2268"/>
      <c r="AK17" s="2269" t="s">
        <v>64</v>
      </c>
      <c r="AL17" s="1636"/>
      <c r="AM17" s="2713"/>
      <c r="AN17" s="1636"/>
      <c r="AO17" s="1636"/>
      <c r="AP17" s="1636"/>
      <c r="AQ17" s="1636"/>
      <c r="AR17" s="1636"/>
      <c r="AS17" s="2713"/>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1636"/>
      <c r="DM17" s="1156">
        <v>0</v>
      </c>
    </row>
    <row customHeight="1" ht="14.25" hidden="1">
      <c r="AD18" s="1361"/>
      <c r="AE18" s="1361"/>
      <c r="AF18" s="1361"/>
      <c r="AG18" s="329" t="str">
        <f>AH17&amp;"-"&amp;AJ17</f>
        <v>-</v>
      </c>
      <c r="AH18" s="2269"/>
      <c r="AI18" s="2269"/>
      <c r="AJ18" s="2269"/>
      <c r="AK18" s="2269"/>
      <c r="AL18" s="1636"/>
      <c r="AM18" s="2713"/>
      <c r="AN18" s="1636"/>
      <c r="AO18" s="1636"/>
      <c r="AP18" s="1636"/>
      <c r="AQ18" s="1636"/>
      <c r="AR18" s="1636"/>
      <c r="AS18" s="2713"/>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1636"/>
      <c r="DM18" s="1156">
        <v>0</v>
      </c>
    </row>
    <row customHeight="1" ht="14.25" hidden="1">
      <c r="AK19" s="328"/>
      <c r="AL19" s="1636"/>
      <c r="AM19" s="2713"/>
      <c r="AN19" s="1636"/>
      <c r="AO19" s="1636"/>
      <c r="AP19" s="1636"/>
      <c r="AQ19" s="1636"/>
      <c r="AR19" s="1636"/>
      <c r="AS19" s="2713"/>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1636"/>
      <c r="DM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2731"/>
      <c r="AN20" s="1367"/>
      <c r="AO20" s="1367"/>
      <c r="AP20" s="1368"/>
      <c r="AQ20" s="1367"/>
      <c r="AR20" s="1368"/>
      <c r="AS20" s="2731"/>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1367"/>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2731"/>
      <c r="AN21" s="1367"/>
      <c r="AO21" s="1367"/>
      <c r="AP21" s="1367"/>
      <c r="AQ21" s="1367"/>
      <c r="AR21" s="1367"/>
      <c r="AS21" s="2731"/>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1367"/>
      <c r="DH21" s="512"/>
      <c r="DI21" s="512"/>
      <c r="DJ21" s="512"/>
      <c r="DK21" s="512"/>
      <c r="DL21" s="512"/>
      <c r="DM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2731"/>
      <c r="AN22" s="1367"/>
      <c r="AO22" s="1367"/>
      <c r="AP22" s="1367"/>
      <c r="AQ22" s="1371" t="s">
        <v>424</v>
      </c>
      <c r="AR22" s="1367"/>
      <c r="AS22" s="2732" t="s">
        <v>425</v>
      </c>
      <c r="AT22" s="1367"/>
      <c r="AU22" s="1367"/>
      <c r="AV22" s="1367"/>
      <c r="AW22" s="1367"/>
      <c r="AX22" s="1367"/>
      <c r="AY22" s="1371" t="s">
        <v>424</v>
      </c>
      <c r="AZ22" s="1367"/>
      <c r="BA22" s="1371" t="s">
        <v>425</v>
      </c>
      <c r="BB22" s="1367"/>
      <c r="BC22" s="1367"/>
      <c r="BD22" s="1367"/>
      <c r="BE22" s="1367"/>
      <c r="BF22" s="1367"/>
      <c r="BG22" s="1371" t="s">
        <v>424</v>
      </c>
      <c r="BH22" s="1367"/>
      <c r="BI22" s="1371" t="s">
        <v>425</v>
      </c>
      <c r="BJ22" s="1367"/>
      <c r="BK22" s="1367"/>
      <c r="BL22" s="1367"/>
      <c r="BM22" s="1367"/>
      <c r="BN22" s="1367"/>
      <c r="BO22" s="1371" t="s">
        <v>424</v>
      </c>
      <c r="BP22" s="1367"/>
      <c r="BQ22" s="1371" t="s">
        <v>425</v>
      </c>
      <c r="BR22" s="1367"/>
      <c r="BS22" s="1367"/>
      <c r="BT22" s="1367"/>
      <c r="BU22" s="1367"/>
      <c r="BV22" s="1367"/>
      <c r="BW22" s="1371" t="s">
        <v>424</v>
      </c>
      <c r="BX22" s="1367"/>
      <c r="BY22" s="1371" t="s">
        <v>425</v>
      </c>
      <c r="BZ22" s="1367"/>
      <c r="CA22" s="1367"/>
      <c r="CB22" s="1367"/>
      <c r="CC22" s="1367"/>
      <c r="CD22" s="1367"/>
      <c r="CE22" s="1371" t="s">
        <v>424</v>
      </c>
      <c r="CF22" s="1367"/>
      <c r="CG22" s="1371" t="s">
        <v>425</v>
      </c>
      <c r="CH22" s="1367"/>
      <c r="CI22" s="1367"/>
      <c r="CJ22" s="1367"/>
      <c r="CK22" s="1367"/>
      <c r="CL22" s="1367"/>
      <c r="CM22" s="1371" t="s">
        <v>424</v>
      </c>
      <c r="CN22" s="1367"/>
      <c r="CO22" s="1371" t="s">
        <v>425</v>
      </c>
      <c r="CP22" s="1367"/>
      <c r="CQ22" s="1367"/>
      <c r="CR22" s="1367"/>
      <c r="CS22" s="1367"/>
      <c r="CT22" s="1367"/>
      <c r="CU22" s="1371" t="s">
        <v>424</v>
      </c>
      <c r="CV22" s="1367"/>
      <c r="CW22" s="1371" t="s">
        <v>425</v>
      </c>
      <c r="CX22" s="1367"/>
      <c r="CY22" s="1367"/>
      <c r="CZ22" s="1367"/>
      <c r="DA22" s="1367"/>
      <c r="DB22" s="1367"/>
      <c r="DC22" s="1371" t="s">
        <v>424</v>
      </c>
      <c r="DD22" s="1367"/>
      <c r="DE22" s="1371" t="s">
        <v>425</v>
      </c>
      <c r="DH22" s="512"/>
      <c r="DI22" s="512"/>
      <c r="DJ22" s="512"/>
      <c r="DK22" s="512"/>
      <c r="DL22" s="512"/>
      <c r="DM22" s="1161">
        <v>0</v>
      </c>
    </row>
    <row customHeight="1" ht="14.25" hidden="1">
      <c r="O23" s="1365"/>
      <c r="AL23" s="1636"/>
      <c r="AM23" s="2713"/>
      <c r="AN23" s="1636"/>
      <c r="AO23" s="1636"/>
      <c r="AP23" s="1636"/>
      <c r="AQ23" s="1636"/>
      <c r="AR23" s="1636"/>
      <c r="AS23" s="2713"/>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1636"/>
      <c r="DM23" s="1156">
        <v>0</v>
      </c>
    </row>
    <row customHeight="1" ht="14.25" hidden="1">
      <c r="O24" s="1365"/>
      <c r="AL24" s="1636"/>
      <c r="AM24" s="2713"/>
      <c r="AN24" s="1636"/>
      <c r="AO24" s="1636"/>
      <c r="AP24" s="1636"/>
      <c r="AQ24" s="1636"/>
      <c r="AR24" s="1636"/>
      <c r="AS24" s="2713"/>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1636"/>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713"/>
      <c r="AN25" s="1636"/>
      <c r="AO25" s="1636"/>
      <c r="AP25" s="1636"/>
      <c r="AQ25" s="1636"/>
      <c r="AR25" s="1636"/>
      <c r="AS25" s="2713"/>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1636"/>
      <c r="DM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733"/>
      <c r="AN26" s="2249"/>
      <c r="AO26" s="2249"/>
      <c r="AP26" s="2249"/>
      <c r="AQ26" s="2249"/>
      <c r="AR26" s="2249"/>
      <c r="AS26" s="2733"/>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249"/>
      <c r="DM26" s="1156">
        <v>60</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L27" s="2250"/>
      <c r="AM27" s="2734"/>
      <c r="AN27" s="2250"/>
      <c r="AO27" s="2250"/>
      <c r="AP27" s="2250"/>
      <c r="AQ27" s="2250"/>
      <c r="AR27" s="2250"/>
      <c r="AS27" s="2734"/>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250"/>
      <c r="DM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735"/>
      <c r="AN28" s="323"/>
      <c r="AO28" s="323"/>
      <c r="AP28" s="323"/>
      <c r="AQ28" s="323"/>
      <c r="AR28" s="323"/>
      <c r="AS28" s="2735"/>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510"/>
      <c r="DM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736"/>
      <c r="AN29" s="2252"/>
      <c r="AO29" s="2252"/>
      <c r="AP29" s="2252"/>
      <c r="AQ29" s="2252"/>
      <c r="AR29" s="2252"/>
      <c r="AS29" s="2713"/>
      <c r="AT29" s="2252" t="str">
        <f>IF(TITLE_NAME_OR_PR_CHANGE="",IF(TITLE_NAME_OR_PR="","",TITLE_NAME_OR_PR),TITLE_NAME_OR_PR_CHANGE)</f>
        <v>Комитет ценового и тарифного регулирования Самарской области</v>
      </c>
      <c r="AU29" s="2252"/>
      <c r="AV29" s="2252"/>
      <c r="AW29" s="2252"/>
      <c r="AX29" s="2252"/>
      <c r="AY29" s="2252"/>
      <c r="AZ29" s="2252"/>
      <c r="BA29" s="1636"/>
      <c r="BB29" s="2252" t="str">
        <f>IF(TITLE_NAME_OR_PR_CHANGE="",IF(TITLE_NAME_OR_PR="","",TITLE_NAME_OR_PR),TITLE_NAME_OR_PR_CHANGE)</f>
        <v>Комитет ценового и тарифного регулирования Самарской области</v>
      </c>
      <c r="BC29" s="2252"/>
      <c r="BD29" s="2252"/>
      <c r="BE29" s="2252"/>
      <c r="BF29" s="2252"/>
      <c r="BG29" s="2252"/>
      <c r="BH29" s="2252"/>
      <c r="BI29" s="1636"/>
      <c r="BJ29" s="2252" t="str">
        <f>IF(TITLE_NAME_OR_PR_CHANGE="",IF(TITLE_NAME_OR_PR="","",TITLE_NAME_OR_PR),TITLE_NAME_OR_PR_CHANGE)</f>
        <v>Комитет ценового и тарифного регулирования Самарской области</v>
      </c>
      <c r="BK29" s="2252"/>
      <c r="BL29" s="2252"/>
      <c r="BM29" s="2252"/>
      <c r="BN29" s="2252"/>
      <c r="BO29" s="2252"/>
      <c r="BP29" s="2252"/>
      <c r="BQ29" s="1636"/>
      <c r="BR29" s="2252" t="str">
        <f>IF(TITLE_NAME_OR_PR_CHANGE="",IF(TITLE_NAME_OR_PR="","",TITLE_NAME_OR_PR),TITLE_NAME_OR_PR_CHANGE)</f>
        <v>Комитет ценового и тарифного регулирования Самарской области</v>
      </c>
      <c r="BS29" s="2252"/>
      <c r="BT29" s="2252"/>
      <c r="BU29" s="2252"/>
      <c r="BV29" s="2252"/>
      <c r="BW29" s="2252"/>
      <c r="BX29" s="2252"/>
      <c r="BY29" s="1636"/>
      <c r="BZ29" s="2252" t="str">
        <f>IF(TITLE_NAME_OR_PR_CHANGE="",IF(TITLE_NAME_OR_PR="","",TITLE_NAME_OR_PR),TITLE_NAME_OR_PR_CHANGE)</f>
        <v>Комитет ценового и тарифного регулирования Самарской области</v>
      </c>
      <c r="CA29" s="2252"/>
      <c r="CB29" s="2252"/>
      <c r="CC29" s="2252"/>
      <c r="CD29" s="2252"/>
      <c r="CE29" s="2252"/>
      <c r="CF29" s="2252"/>
      <c r="CG29" s="1636"/>
      <c r="CH29" s="2252" t="str">
        <f>IF(TITLE_NAME_OR_PR_CHANGE="",IF(TITLE_NAME_OR_PR="","",TITLE_NAME_OR_PR),TITLE_NAME_OR_PR_CHANGE)</f>
        <v>Комитет ценового и тарифного регулирования Самарской области</v>
      </c>
      <c r="CI29" s="2252"/>
      <c r="CJ29" s="2252"/>
      <c r="CK29" s="2252"/>
      <c r="CL29" s="2252"/>
      <c r="CM29" s="2252"/>
      <c r="CN29" s="2252"/>
      <c r="CO29" s="1636"/>
      <c r="CP29" s="2252" t="str">
        <f>IF(TITLE_NAME_OR_PR_CHANGE="",IF(TITLE_NAME_OR_PR="","",TITLE_NAME_OR_PR),TITLE_NAME_OR_PR_CHANGE)</f>
        <v>Комитет ценового и тарифного регулирования Самарской области</v>
      </c>
      <c r="CQ29" s="2252"/>
      <c r="CR29" s="2252"/>
      <c r="CS29" s="2252"/>
      <c r="CT29" s="2252"/>
      <c r="CU29" s="2252"/>
      <c r="CV29" s="2252"/>
      <c r="CW29" s="1636"/>
      <c r="CX29" s="2252" t="str">
        <f>IF(TITLE_NAME_OR_PR_CHANGE="",IF(TITLE_NAME_OR_PR="","",TITLE_NAME_OR_PR),TITLE_NAME_OR_PR_CHANGE)</f>
        <v>Комитет ценового и тарифного регулирования Самарской области</v>
      </c>
      <c r="CY29" s="2252"/>
      <c r="CZ29" s="2252"/>
      <c r="DA29" s="2252"/>
      <c r="DB29" s="2252"/>
      <c r="DC29" s="2252"/>
      <c r="DD29" s="2252"/>
      <c r="DE29" s="1636"/>
      <c r="DF29" s="327"/>
      <c r="DG29" s="281"/>
      <c r="DH29" s="369"/>
      <c r="DI29" s="369"/>
      <c r="DJ29" s="369"/>
      <c r="DK29" s="369"/>
      <c r="DL29" s="369"/>
      <c r="DM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2265" t="str">
        <f>IF(TITLE_DATE_PR_CHANGE="",IF(TITLE_DATE_PR="","",TITLE_DATE_PR),TITLE_DATE_PR_CHANGE)</f>
        <v>46009</v>
      </c>
      <c r="AM30" s="2737"/>
      <c r="AN30" s="2265"/>
      <c r="AO30" s="2265"/>
      <c r="AP30" s="2265"/>
      <c r="AQ30" s="2265"/>
      <c r="AR30" s="2265"/>
      <c r="AS30" s="2713"/>
      <c r="AT30" s="2265" t="str">
        <f>IF(TITLE_DATE_PR_CHANGE="",IF(TITLE_DATE_PR="","",TITLE_DATE_PR),TITLE_DATE_PR_CHANGE)</f>
        <v>46009</v>
      </c>
      <c r="AU30" s="2265"/>
      <c r="AV30" s="2265"/>
      <c r="AW30" s="2265"/>
      <c r="AX30" s="2265"/>
      <c r="AY30" s="2265"/>
      <c r="AZ30" s="2265"/>
      <c r="BA30" s="1636"/>
      <c r="BB30" s="2265" t="str">
        <f>IF(TITLE_DATE_PR_CHANGE="",IF(TITLE_DATE_PR="","",TITLE_DATE_PR),TITLE_DATE_PR_CHANGE)</f>
        <v>46009</v>
      </c>
      <c r="BC30" s="2265"/>
      <c r="BD30" s="2265"/>
      <c r="BE30" s="2265"/>
      <c r="BF30" s="2265"/>
      <c r="BG30" s="2265"/>
      <c r="BH30" s="2265"/>
      <c r="BI30" s="1636"/>
      <c r="BJ30" s="2265" t="str">
        <f>IF(TITLE_DATE_PR_CHANGE="",IF(TITLE_DATE_PR="","",TITLE_DATE_PR),TITLE_DATE_PR_CHANGE)</f>
        <v>46009</v>
      </c>
      <c r="BK30" s="2265"/>
      <c r="BL30" s="2265"/>
      <c r="BM30" s="2265"/>
      <c r="BN30" s="2265"/>
      <c r="BO30" s="2265"/>
      <c r="BP30" s="2265"/>
      <c r="BQ30" s="1636"/>
      <c r="BR30" s="2265" t="str">
        <f>IF(TITLE_DATE_PR_CHANGE="",IF(TITLE_DATE_PR="","",TITLE_DATE_PR),TITLE_DATE_PR_CHANGE)</f>
        <v>46009</v>
      </c>
      <c r="BS30" s="2265"/>
      <c r="BT30" s="2265"/>
      <c r="BU30" s="2265"/>
      <c r="BV30" s="2265"/>
      <c r="BW30" s="2265"/>
      <c r="BX30" s="2265"/>
      <c r="BY30" s="1636"/>
      <c r="BZ30" s="2265" t="str">
        <f>IF(TITLE_DATE_PR_CHANGE="",IF(TITLE_DATE_PR="","",TITLE_DATE_PR),TITLE_DATE_PR_CHANGE)</f>
        <v>46009</v>
      </c>
      <c r="CA30" s="2265"/>
      <c r="CB30" s="2265"/>
      <c r="CC30" s="2265"/>
      <c r="CD30" s="2265"/>
      <c r="CE30" s="2265"/>
      <c r="CF30" s="2265"/>
      <c r="CG30" s="1636"/>
      <c r="CH30" s="2265" t="str">
        <f>IF(TITLE_DATE_PR_CHANGE="",IF(TITLE_DATE_PR="","",TITLE_DATE_PR),TITLE_DATE_PR_CHANGE)</f>
        <v>46009</v>
      </c>
      <c r="CI30" s="2265"/>
      <c r="CJ30" s="2265"/>
      <c r="CK30" s="2265"/>
      <c r="CL30" s="2265"/>
      <c r="CM30" s="2265"/>
      <c r="CN30" s="2265"/>
      <c r="CO30" s="1636"/>
      <c r="CP30" s="2265" t="str">
        <f>IF(TITLE_DATE_PR_CHANGE="",IF(TITLE_DATE_PR="","",TITLE_DATE_PR),TITLE_DATE_PR_CHANGE)</f>
        <v>46009</v>
      </c>
      <c r="CQ30" s="2265"/>
      <c r="CR30" s="2265"/>
      <c r="CS30" s="2265"/>
      <c r="CT30" s="2265"/>
      <c r="CU30" s="2265"/>
      <c r="CV30" s="2265"/>
      <c r="CW30" s="1636"/>
      <c r="CX30" s="2265" t="str">
        <f>IF(TITLE_DATE_PR_CHANGE="",IF(TITLE_DATE_PR="","",TITLE_DATE_PR),TITLE_DATE_PR_CHANGE)</f>
        <v>46009</v>
      </c>
      <c r="CY30" s="2265"/>
      <c r="CZ30" s="2265"/>
      <c r="DA30" s="2265"/>
      <c r="DB30" s="2265"/>
      <c r="DC30" s="2265"/>
      <c r="DD30" s="2265"/>
      <c r="DE30" s="1636"/>
      <c r="DF30" s="327"/>
      <c r="DG30" s="281"/>
      <c r="DH30" s="369"/>
      <c r="DI30" s="369"/>
      <c r="DJ30" s="369"/>
      <c r="DK30" s="369"/>
      <c r="DL30" s="369"/>
      <c r="DM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2252" t="str">
        <f>IF(TITLE_NUMBER_PR_CHANGE="",IF(TITLE_NUMBER_PR="","",TITLE_NUMBER_PR),TITLE_NUMBER_PR_CHANGE)</f>
        <v>714</v>
      </c>
      <c r="AM31" s="2736"/>
      <c r="AN31" s="2252"/>
      <c r="AO31" s="2252"/>
      <c r="AP31" s="2252"/>
      <c r="AQ31" s="2252"/>
      <c r="AR31" s="2252"/>
      <c r="AS31" s="2713"/>
      <c r="AT31" s="2252" t="str">
        <f>IF(TITLE_NUMBER_PR_CHANGE="",IF(TITLE_NUMBER_PR="","",TITLE_NUMBER_PR),TITLE_NUMBER_PR_CHANGE)</f>
        <v>714</v>
      </c>
      <c r="AU31" s="2252"/>
      <c r="AV31" s="2252"/>
      <c r="AW31" s="2252"/>
      <c r="AX31" s="2252"/>
      <c r="AY31" s="2252"/>
      <c r="AZ31" s="2252"/>
      <c r="BA31" s="1636"/>
      <c r="BB31" s="2252" t="str">
        <f>IF(TITLE_NUMBER_PR_CHANGE="",IF(TITLE_NUMBER_PR="","",TITLE_NUMBER_PR),TITLE_NUMBER_PR_CHANGE)</f>
        <v>714</v>
      </c>
      <c r="BC31" s="2252"/>
      <c r="BD31" s="2252"/>
      <c r="BE31" s="2252"/>
      <c r="BF31" s="2252"/>
      <c r="BG31" s="2252"/>
      <c r="BH31" s="2252"/>
      <c r="BI31" s="1636"/>
      <c r="BJ31" s="2252" t="str">
        <f>IF(TITLE_NUMBER_PR_CHANGE="",IF(TITLE_NUMBER_PR="","",TITLE_NUMBER_PR),TITLE_NUMBER_PR_CHANGE)</f>
        <v>714</v>
      </c>
      <c r="BK31" s="2252"/>
      <c r="BL31" s="2252"/>
      <c r="BM31" s="2252"/>
      <c r="BN31" s="2252"/>
      <c r="BO31" s="2252"/>
      <c r="BP31" s="2252"/>
      <c r="BQ31" s="1636"/>
      <c r="BR31" s="2252" t="str">
        <f>IF(TITLE_NUMBER_PR_CHANGE="",IF(TITLE_NUMBER_PR="","",TITLE_NUMBER_PR),TITLE_NUMBER_PR_CHANGE)</f>
        <v>714</v>
      </c>
      <c r="BS31" s="2252"/>
      <c r="BT31" s="2252"/>
      <c r="BU31" s="2252"/>
      <c r="BV31" s="2252"/>
      <c r="BW31" s="2252"/>
      <c r="BX31" s="2252"/>
      <c r="BY31" s="1636"/>
      <c r="BZ31" s="2252" t="str">
        <f>IF(TITLE_NUMBER_PR_CHANGE="",IF(TITLE_NUMBER_PR="","",TITLE_NUMBER_PR),TITLE_NUMBER_PR_CHANGE)</f>
        <v>714</v>
      </c>
      <c r="CA31" s="2252"/>
      <c r="CB31" s="2252"/>
      <c r="CC31" s="2252"/>
      <c r="CD31" s="2252"/>
      <c r="CE31" s="2252"/>
      <c r="CF31" s="2252"/>
      <c r="CG31" s="1636"/>
      <c r="CH31" s="2252" t="str">
        <f>IF(TITLE_NUMBER_PR_CHANGE="",IF(TITLE_NUMBER_PR="","",TITLE_NUMBER_PR),TITLE_NUMBER_PR_CHANGE)</f>
        <v>714</v>
      </c>
      <c r="CI31" s="2252"/>
      <c r="CJ31" s="2252"/>
      <c r="CK31" s="2252"/>
      <c r="CL31" s="2252"/>
      <c r="CM31" s="2252"/>
      <c r="CN31" s="2252"/>
      <c r="CO31" s="1636"/>
      <c r="CP31" s="2252" t="str">
        <f>IF(TITLE_NUMBER_PR_CHANGE="",IF(TITLE_NUMBER_PR="","",TITLE_NUMBER_PR),TITLE_NUMBER_PR_CHANGE)</f>
        <v>714</v>
      </c>
      <c r="CQ31" s="2252"/>
      <c r="CR31" s="2252"/>
      <c r="CS31" s="2252"/>
      <c r="CT31" s="2252"/>
      <c r="CU31" s="2252"/>
      <c r="CV31" s="2252"/>
      <c r="CW31" s="1636"/>
      <c r="CX31" s="2252" t="str">
        <f>IF(TITLE_NUMBER_PR_CHANGE="",IF(TITLE_NUMBER_PR="","",TITLE_NUMBER_PR),TITLE_NUMBER_PR_CHANGE)</f>
        <v>714</v>
      </c>
      <c r="CY31" s="2252"/>
      <c r="CZ31" s="2252"/>
      <c r="DA31" s="2252"/>
      <c r="DB31" s="2252"/>
      <c r="DC31" s="2252"/>
      <c r="DD31" s="2252"/>
      <c r="DE31" s="1636"/>
      <c r="DF31" s="327"/>
      <c r="DG31" s="281"/>
      <c r="DH31" s="369"/>
      <c r="DI31" s="369"/>
      <c r="DJ31" s="369"/>
      <c r="DK31" s="369"/>
      <c r="DL31" s="369"/>
      <c r="DM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2252" t="str">
        <f>IF(TITLE_IST_PUB_CHANGE="",IF(TITLE_IST_PUB="","",TITLE_IST_PUB),TITLE_IST_PUB_CHANGE)</f>
        <v>Правительство Самарской области</v>
      </c>
      <c r="AM32" s="2736"/>
      <c r="AN32" s="2252"/>
      <c r="AO32" s="2252"/>
      <c r="AP32" s="2252"/>
      <c r="AQ32" s="2252"/>
      <c r="AR32" s="2252"/>
      <c r="AS32" s="2713"/>
      <c r="AT32" s="2252" t="str">
        <f>IF(TITLE_IST_PUB_CHANGE="",IF(TITLE_IST_PUB="","",TITLE_IST_PUB),TITLE_IST_PUB_CHANGE)</f>
        <v>Правительство Самарской области</v>
      </c>
      <c r="AU32" s="2252"/>
      <c r="AV32" s="2252"/>
      <c r="AW32" s="2252"/>
      <c r="AX32" s="2252"/>
      <c r="AY32" s="2252"/>
      <c r="AZ32" s="2252"/>
      <c r="BA32" s="1636"/>
      <c r="BB32" s="2252" t="str">
        <f>IF(TITLE_IST_PUB_CHANGE="",IF(TITLE_IST_PUB="","",TITLE_IST_PUB),TITLE_IST_PUB_CHANGE)</f>
        <v>Правительство Самарской области</v>
      </c>
      <c r="BC32" s="2252"/>
      <c r="BD32" s="2252"/>
      <c r="BE32" s="2252"/>
      <c r="BF32" s="2252"/>
      <c r="BG32" s="2252"/>
      <c r="BH32" s="2252"/>
      <c r="BI32" s="1636"/>
      <c r="BJ32" s="2252" t="str">
        <f>IF(TITLE_IST_PUB_CHANGE="",IF(TITLE_IST_PUB="","",TITLE_IST_PUB),TITLE_IST_PUB_CHANGE)</f>
        <v>Правительство Самарской области</v>
      </c>
      <c r="BK32" s="2252"/>
      <c r="BL32" s="2252"/>
      <c r="BM32" s="2252"/>
      <c r="BN32" s="2252"/>
      <c r="BO32" s="2252"/>
      <c r="BP32" s="2252"/>
      <c r="BQ32" s="1636"/>
      <c r="BR32" s="2252" t="str">
        <f>IF(TITLE_IST_PUB_CHANGE="",IF(TITLE_IST_PUB="","",TITLE_IST_PUB),TITLE_IST_PUB_CHANGE)</f>
        <v>Правительство Самарской области</v>
      </c>
      <c r="BS32" s="2252"/>
      <c r="BT32" s="2252"/>
      <c r="BU32" s="2252"/>
      <c r="BV32" s="2252"/>
      <c r="BW32" s="2252"/>
      <c r="BX32" s="2252"/>
      <c r="BY32" s="1636"/>
      <c r="BZ32" s="2252" t="str">
        <f>IF(TITLE_IST_PUB_CHANGE="",IF(TITLE_IST_PUB="","",TITLE_IST_PUB),TITLE_IST_PUB_CHANGE)</f>
        <v>Правительство Самарской области</v>
      </c>
      <c r="CA32" s="2252"/>
      <c r="CB32" s="2252"/>
      <c r="CC32" s="2252"/>
      <c r="CD32" s="2252"/>
      <c r="CE32" s="2252"/>
      <c r="CF32" s="2252"/>
      <c r="CG32" s="1636"/>
      <c r="CH32" s="2252" t="str">
        <f>IF(TITLE_IST_PUB_CHANGE="",IF(TITLE_IST_PUB="","",TITLE_IST_PUB),TITLE_IST_PUB_CHANGE)</f>
        <v>Правительство Самарской области</v>
      </c>
      <c r="CI32" s="2252"/>
      <c r="CJ32" s="2252"/>
      <c r="CK32" s="2252"/>
      <c r="CL32" s="2252"/>
      <c r="CM32" s="2252"/>
      <c r="CN32" s="2252"/>
      <c r="CO32" s="1636"/>
      <c r="CP32" s="2252" t="str">
        <f>IF(TITLE_IST_PUB_CHANGE="",IF(TITLE_IST_PUB="","",TITLE_IST_PUB),TITLE_IST_PUB_CHANGE)</f>
        <v>Правительство Самарской области</v>
      </c>
      <c r="CQ32" s="2252"/>
      <c r="CR32" s="2252"/>
      <c r="CS32" s="2252"/>
      <c r="CT32" s="2252"/>
      <c r="CU32" s="2252"/>
      <c r="CV32" s="2252"/>
      <c r="CW32" s="1636"/>
      <c r="CX32" s="2252" t="str">
        <f>IF(TITLE_IST_PUB_CHANGE="",IF(TITLE_IST_PUB="","",TITLE_IST_PUB),TITLE_IST_PUB_CHANGE)</f>
        <v>Правительство Самарской области</v>
      </c>
      <c r="CY32" s="2252"/>
      <c r="CZ32" s="2252"/>
      <c r="DA32" s="2252"/>
      <c r="DB32" s="2252"/>
      <c r="DC32" s="2252"/>
      <c r="DD32" s="2252"/>
      <c r="DE32" s="1636"/>
      <c r="DF32" s="327"/>
      <c r="DG32" s="281"/>
      <c r="DH32" s="369"/>
      <c r="DI32" s="369"/>
      <c r="DJ32" s="369"/>
      <c r="DK32" s="369"/>
      <c r="DL32" s="369"/>
      <c r="DM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735"/>
      <c r="AN33" s="323"/>
      <c r="AO33" s="323"/>
      <c r="AP33" s="323"/>
      <c r="AQ33" s="323"/>
      <c r="AR33" s="323"/>
      <c r="AS33" s="2735"/>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510"/>
      <c r="DM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2265" t="str">
        <f>IF(TITLE_DATE_PR_CHANGE="",IF(TITLE_DATE_PR="","",TITLE_DATE_PR),TITLE_DATE_PR_CHANGE)</f>
        <v>46009</v>
      </c>
      <c r="AM34" s="2737"/>
      <c r="AN34" s="2265"/>
      <c r="AO34" s="2265"/>
      <c r="AP34" s="2265"/>
      <c r="AQ34" s="2265"/>
      <c r="AR34" s="2265"/>
      <c r="AS34" s="2713"/>
      <c r="AT34" s="2265" t="str">
        <f>IF(TITLE_DATE_PR_CHANGE="",IF(TITLE_DATE_PR="","",TITLE_DATE_PR),TITLE_DATE_PR_CHANGE)</f>
        <v>46009</v>
      </c>
      <c r="AU34" s="2265"/>
      <c r="AV34" s="2265"/>
      <c r="AW34" s="2265"/>
      <c r="AX34" s="2265"/>
      <c r="AY34" s="2265"/>
      <c r="AZ34" s="2265"/>
      <c r="BA34" s="1636"/>
      <c r="BB34" s="2265" t="str">
        <f>IF(TITLE_DATE_PR_CHANGE="",IF(TITLE_DATE_PR="","",TITLE_DATE_PR),TITLE_DATE_PR_CHANGE)</f>
        <v>46009</v>
      </c>
      <c r="BC34" s="2265"/>
      <c r="BD34" s="2265"/>
      <c r="BE34" s="2265"/>
      <c r="BF34" s="2265"/>
      <c r="BG34" s="2265"/>
      <c r="BH34" s="2265"/>
      <c r="BI34" s="1636"/>
      <c r="BJ34" s="2265" t="str">
        <f>IF(TITLE_DATE_PR_CHANGE="",IF(TITLE_DATE_PR="","",TITLE_DATE_PR),TITLE_DATE_PR_CHANGE)</f>
        <v>46009</v>
      </c>
      <c r="BK34" s="2265"/>
      <c r="BL34" s="2265"/>
      <c r="BM34" s="2265"/>
      <c r="BN34" s="2265"/>
      <c r="BO34" s="2265"/>
      <c r="BP34" s="2265"/>
      <c r="BQ34" s="1636"/>
      <c r="BR34" s="2265" t="str">
        <f>IF(TITLE_DATE_PR_CHANGE="",IF(TITLE_DATE_PR="","",TITLE_DATE_PR),TITLE_DATE_PR_CHANGE)</f>
        <v>46009</v>
      </c>
      <c r="BS34" s="2265"/>
      <c r="BT34" s="2265"/>
      <c r="BU34" s="2265"/>
      <c r="BV34" s="2265"/>
      <c r="BW34" s="2265"/>
      <c r="BX34" s="2265"/>
      <c r="BY34" s="1636"/>
      <c r="BZ34" s="2265" t="str">
        <f>IF(TITLE_DATE_PR_CHANGE="",IF(TITLE_DATE_PR="","",TITLE_DATE_PR),TITLE_DATE_PR_CHANGE)</f>
        <v>46009</v>
      </c>
      <c r="CA34" s="2265"/>
      <c r="CB34" s="2265"/>
      <c r="CC34" s="2265"/>
      <c r="CD34" s="2265"/>
      <c r="CE34" s="2265"/>
      <c r="CF34" s="2265"/>
      <c r="CG34" s="1636"/>
      <c r="CH34" s="2265" t="str">
        <f>IF(TITLE_DATE_PR_CHANGE="",IF(TITLE_DATE_PR="","",TITLE_DATE_PR),TITLE_DATE_PR_CHANGE)</f>
        <v>46009</v>
      </c>
      <c r="CI34" s="2265"/>
      <c r="CJ34" s="2265"/>
      <c r="CK34" s="2265"/>
      <c r="CL34" s="2265"/>
      <c r="CM34" s="2265"/>
      <c r="CN34" s="2265"/>
      <c r="CO34" s="1636"/>
      <c r="CP34" s="2265" t="str">
        <f>IF(TITLE_DATE_PR_CHANGE="",IF(TITLE_DATE_PR="","",TITLE_DATE_PR),TITLE_DATE_PR_CHANGE)</f>
        <v>46009</v>
      </c>
      <c r="CQ34" s="2265"/>
      <c r="CR34" s="2265"/>
      <c r="CS34" s="2265"/>
      <c r="CT34" s="2265"/>
      <c r="CU34" s="2265"/>
      <c r="CV34" s="2265"/>
      <c r="CW34" s="1636"/>
      <c r="CX34" s="2265" t="str">
        <f>IF(TITLE_DATE_PR_CHANGE="",IF(TITLE_DATE_PR="","",TITLE_DATE_PR),TITLE_DATE_PR_CHANGE)</f>
        <v>46009</v>
      </c>
      <c r="CY34" s="2265"/>
      <c r="CZ34" s="2265"/>
      <c r="DA34" s="2265"/>
      <c r="DB34" s="2265"/>
      <c r="DC34" s="2265"/>
      <c r="DD34" s="2265"/>
      <c r="DE34" s="1636"/>
      <c r="DF34" s="327"/>
      <c r="DG34" s="281"/>
      <c r="DH34" s="369"/>
      <c r="DI34" s="369"/>
      <c r="DJ34" s="369"/>
      <c r="DK34" s="369"/>
      <c r="DL34" s="369"/>
      <c r="DM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2252" t="str">
        <f>IF(TITLE_NUMBER_PR_CHANGE="",IF(TITLE_NUMBER_PR="","",TITLE_NUMBER_PR),TITLE_NUMBER_PR_CHANGE)</f>
        <v>714</v>
      </c>
      <c r="AM35" s="2736"/>
      <c r="AN35" s="2252"/>
      <c r="AO35" s="2252"/>
      <c r="AP35" s="2252"/>
      <c r="AQ35" s="2252"/>
      <c r="AR35" s="2252"/>
      <c r="AS35" s="2713"/>
      <c r="AT35" s="2252" t="str">
        <f>IF(TITLE_NUMBER_PR_CHANGE="",IF(TITLE_NUMBER_PR="","",TITLE_NUMBER_PR),TITLE_NUMBER_PR_CHANGE)</f>
        <v>714</v>
      </c>
      <c r="AU35" s="2252"/>
      <c r="AV35" s="2252"/>
      <c r="AW35" s="2252"/>
      <c r="AX35" s="2252"/>
      <c r="AY35" s="2252"/>
      <c r="AZ35" s="2252"/>
      <c r="BA35" s="1636"/>
      <c r="BB35" s="2252" t="str">
        <f>IF(TITLE_NUMBER_PR_CHANGE="",IF(TITLE_NUMBER_PR="","",TITLE_NUMBER_PR),TITLE_NUMBER_PR_CHANGE)</f>
        <v>714</v>
      </c>
      <c r="BC35" s="2252"/>
      <c r="BD35" s="2252"/>
      <c r="BE35" s="2252"/>
      <c r="BF35" s="2252"/>
      <c r="BG35" s="2252"/>
      <c r="BH35" s="2252"/>
      <c r="BI35" s="1636"/>
      <c r="BJ35" s="2252" t="str">
        <f>IF(TITLE_NUMBER_PR_CHANGE="",IF(TITLE_NUMBER_PR="","",TITLE_NUMBER_PR),TITLE_NUMBER_PR_CHANGE)</f>
        <v>714</v>
      </c>
      <c r="BK35" s="2252"/>
      <c r="BL35" s="2252"/>
      <c r="BM35" s="2252"/>
      <c r="BN35" s="2252"/>
      <c r="BO35" s="2252"/>
      <c r="BP35" s="2252"/>
      <c r="BQ35" s="1636"/>
      <c r="BR35" s="2252" t="str">
        <f>IF(TITLE_NUMBER_PR_CHANGE="",IF(TITLE_NUMBER_PR="","",TITLE_NUMBER_PR),TITLE_NUMBER_PR_CHANGE)</f>
        <v>714</v>
      </c>
      <c r="BS35" s="2252"/>
      <c r="BT35" s="2252"/>
      <c r="BU35" s="2252"/>
      <c r="BV35" s="2252"/>
      <c r="BW35" s="2252"/>
      <c r="BX35" s="2252"/>
      <c r="BY35" s="1636"/>
      <c r="BZ35" s="2252" t="str">
        <f>IF(TITLE_NUMBER_PR_CHANGE="",IF(TITLE_NUMBER_PR="","",TITLE_NUMBER_PR),TITLE_NUMBER_PR_CHANGE)</f>
        <v>714</v>
      </c>
      <c r="CA35" s="2252"/>
      <c r="CB35" s="2252"/>
      <c r="CC35" s="2252"/>
      <c r="CD35" s="2252"/>
      <c r="CE35" s="2252"/>
      <c r="CF35" s="2252"/>
      <c r="CG35" s="1636"/>
      <c r="CH35" s="2252" t="str">
        <f>IF(TITLE_NUMBER_PR_CHANGE="",IF(TITLE_NUMBER_PR="","",TITLE_NUMBER_PR),TITLE_NUMBER_PR_CHANGE)</f>
        <v>714</v>
      </c>
      <c r="CI35" s="2252"/>
      <c r="CJ35" s="2252"/>
      <c r="CK35" s="2252"/>
      <c r="CL35" s="2252"/>
      <c r="CM35" s="2252"/>
      <c r="CN35" s="2252"/>
      <c r="CO35" s="1636"/>
      <c r="CP35" s="2252" t="str">
        <f>IF(TITLE_NUMBER_PR_CHANGE="",IF(TITLE_NUMBER_PR="","",TITLE_NUMBER_PR),TITLE_NUMBER_PR_CHANGE)</f>
        <v>714</v>
      </c>
      <c r="CQ35" s="2252"/>
      <c r="CR35" s="2252"/>
      <c r="CS35" s="2252"/>
      <c r="CT35" s="2252"/>
      <c r="CU35" s="2252"/>
      <c r="CV35" s="2252"/>
      <c r="CW35" s="1636"/>
      <c r="CX35" s="2252" t="str">
        <f>IF(TITLE_NUMBER_PR_CHANGE="",IF(TITLE_NUMBER_PR="","",TITLE_NUMBER_PR),TITLE_NUMBER_PR_CHANGE)</f>
        <v>714</v>
      </c>
      <c r="CY35" s="2252"/>
      <c r="CZ35" s="2252"/>
      <c r="DA35" s="2252"/>
      <c r="DB35" s="2252"/>
      <c r="DC35" s="2252"/>
      <c r="DD35" s="2252"/>
      <c r="DE35" s="1636"/>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2713"/>
      <c r="AN36" s="1636"/>
      <c r="AO36" s="1636"/>
      <c r="AP36" s="1636"/>
      <c r="AQ36" s="1636"/>
      <c r="AR36" s="1636"/>
      <c r="AS36" s="2738" t="s">
        <v>431</v>
      </c>
      <c r="AT36" s="1636"/>
      <c r="AU36" s="1636"/>
      <c r="AV36" s="1636"/>
      <c r="AW36" s="1636"/>
      <c r="AX36" s="1636"/>
      <c r="AY36" s="1636"/>
      <c r="AZ36" s="1636"/>
      <c r="BA36" s="1643" t="s">
        <v>431</v>
      </c>
      <c r="BB36" s="1636"/>
      <c r="BC36" s="1636"/>
      <c r="BD36" s="1636"/>
      <c r="BE36" s="1636"/>
      <c r="BF36" s="1636"/>
      <c r="BG36" s="1636"/>
      <c r="BH36" s="1636"/>
      <c r="BI36" s="1643" t="s">
        <v>431</v>
      </c>
      <c r="BJ36" s="1636"/>
      <c r="BK36" s="1636"/>
      <c r="BL36" s="1636"/>
      <c r="BM36" s="1636"/>
      <c r="BN36" s="1636"/>
      <c r="BO36" s="1636"/>
      <c r="BP36" s="1636"/>
      <c r="BQ36" s="1643" t="s">
        <v>431</v>
      </c>
      <c r="BR36" s="1636"/>
      <c r="BS36" s="1636"/>
      <c r="BT36" s="1636"/>
      <c r="BU36" s="1636"/>
      <c r="BV36" s="1636"/>
      <c r="BW36" s="1636"/>
      <c r="BX36" s="1636"/>
      <c r="BY36" s="1643" t="s">
        <v>431</v>
      </c>
      <c r="BZ36" s="1636"/>
      <c r="CA36" s="1636"/>
      <c r="CB36" s="1636"/>
      <c r="CC36" s="1636"/>
      <c r="CD36" s="1636"/>
      <c r="CE36" s="1636"/>
      <c r="CF36" s="1636"/>
      <c r="CG36" s="1643" t="s">
        <v>431</v>
      </c>
      <c r="CH36" s="1636"/>
      <c r="CI36" s="1636"/>
      <c r="CJ36" s="1636"/>
      <c r="CK36" s="1636"/>
      <c r="CL36" s="1636"/>
      <c r="CM36" s="1636"/>
      <c r="CN36" s="1636"/>
      <c r="CO36" s="1643" t="s">
        <v>431</v>
      </c>
      <c r="CP36" s="1636"/>
      <c r="CQ36" s="1636"/>
      <c r="CR36" s="1636"/>
      <c r="CS36" s="1636"/>
      <c r="CT36" s="1636"/>
      <c r="CU36" s="1636"/>
      <c r="CV36" s="1636"/>
      <c r="CW36" s="1643" t="s">
        <v>431</v>
      </c>
      <c r="CX36" s="1636"/>
      <c r="CY36" s="1636"/>
      <c r="CZ36" s="1636"/>
      <c r="DA36" s="1636"/>
      <c r="DB36" s="1636"/>
      <c r="DC36" s="1636"/>
      <c r="DD36" s="1636"/>
      <c r="DE36" s="1643" t="s">
        <v>431</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453</v>
      </c>
      <c r="AM37" s="2739"/>
      <c r="AN37" s="2253"/>
      <c r="AO37" s="2253"/>
      <c r="AP37" s="2253"/>
      <c r="AQ37" s="2253"/>
      <c r="AR37" s="2253"/>
      <c r="AS37" s="2739"/>
      <c r="AT37" s="2253" t="s">
        <v>453</v>
      </c>
      <c r="AU37" s="2253"/>
      <c r="AV37" s="2253"/>
      <c r="AW37" s="2253"/>
      <c r="AX37" s="2253"/>
      <c r="AY37" s="2253"/>
      <c r="AZ37" s="2253"/>
      <c r="BA37" s="2253"/>
      <c r="BB37" s="2253" t="s">
        <v>453</v>
      </c>
      <c r="BC37" s="2253"/>
      <c r="BD37" s="2253"/>
      <c r="BE37" s="2253"/>
      <c r="BF37" s="2253"/>
      <c r="BG37" s="2253"/>
      <c r="BH37" s="2253"/>
      <c r="BI37" s="2253"/>
      <c r="BJ37" s="2253" t="s">
        <v>453</v>
      </c>
      <c r="BK37" s="2253"/>
      <c r="BL37" s="2253"/>
      <c r="BM37" s="2253"/>
      <c r="BN37" s="2253"/>
      <c r="BO37" s="2253"/>
      <c r="BP37" s="2253"/>
      <c r="BQ37" s="2253"/>
      <c r="BR37" s="2253" t="s">
        <v>453</v>
      </c>
      <c r="BS37" s="2253"/>
      <c r="BT37" s="2253"/>
      <c r="BU37" s="2253"/>
      <c r="BV37" s="2253"/>
      <c r="BW37" s="2253"/>
      <c r="BX37" s="2253"/>
      <c r="BY37" s="2253"/>
      <c r="BZ37" s="2253" t="s">
        <v>453</v>
      </c>
      <c r="CA37" s="2253"/>
      <c r="CB37" s="2253"/>
      <c r="CC37" s="2253"/>
      <c r="CD37" s="2253"/>
      <c r="CE37" s="2253"/>
      <c r="CF37" s="2253"/>
      <c r="CG37" s="2253"/>
      <c r="CH37" s="2253" t="s">
        <v>453</v>
      </c>
      <c r="CI37" s="2253"/>
      <c r="CJ37" s="2253"/>
      <c r="CK37" s="2253"/>
      <c r="CL37" s="2253"/>
      <c r="CM37" s="2253"/>
      <c r="CN37" s="2253"/>
      <c r="CO37" s="2253"/>
      <c r="CP37" s="2253" t="s">
        <v>453</v>
      </c>
      <c r="CQ37" s="2253"/>
      <c r="CR37" s="2253"/>
      <c r="CS37" s="2253"/>
      <c r="CT37" s="2253"/>
      <c r="CU37" s="2253"/>
      <c r="CV37" s="2253"/>
      <c r="CW37" s="2253"/>
      <c r="CX37" s="2253" t="s">
        <v>453</v>
      </c>
      <c r="CY37" s="2253"/>
      <c r="CZ37" s="2253"/>
      <c r="DA37" s="2253"/>
      <c r="DB37" s="2253"/>
      <c r="DC37" s="2253"/>
      <c r="DD37" s="2253"/>
      <c r="DE37" s="2253"/>
      <c r="DM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740"/>
      <c r="AN38" s="2313"/>
      <c r="AO38" s="2313"/>
      <c r="AP38" s="2313"/>
      <c r="AQ38" s="2313"/>
      <c r="AR38" s="2313"/>
      <c r="AS38" s="2740"/>
      <c r="AT38" s="2367" t="s">
        <v>307</v>
      </c>
      <c r="AU38" s="2367"/>
      <c r="AV38" s="2367"/>
      <c r="AW38" s="2367"/>
      <c r="AX38" s="2367"/>
      <c r="AY38" s="2367"/>
      <c r="AZ38" s="2367"/>
      <c r="BA38" s="2367"/>
      <c r="BB38" s="2367" t="s">
        <v>307</v>
      </c>
      <c r="BC38" s="2367"/>
      <c r="BD38" s="2367"/>
      <c r="BE38" s="2367"/>
      <c r="BF38" s="2367"/>
      <c r="BG38" s="2367"/>
      <c r="BH38" s="2367"/>
      <c r="BI38" s="2367"/>
      <c r="BJ38" s="2367" t="s">
        <v>307</v>
      </c>
      <c r="BK38" s="2367"/>
      <c r="BL38" s="2367"/>
      <c r="BM38" s="2367"/>
      <c r="BN38" s="2367"/>
      <c r="BO38" s="2367"/>
      <c r="BP38" s="2367"/>
      <c r="BQ38" s="2367"/>
      <c r="BR38" s="2367" t="s">
        <v>307</v>
      </c>
      <c r="BS38" s="2367"/>
      <c r="BT38" s="2367"/>
      <c r="BU38" s="2367"/>
      <c r="BV38" s="2367"/>
      <c r="BW38" s="2367"/>
      <c r="BX38" s="2367"/>
      <c r="BY38" s="2367"/>
      <c r="BZ38" s="2367" t="s">
        <v>307</v>
      </c>
      <c r="CA38" s="2367"/>
      <c r="CB38" s="2367"/>
      <c r="CC38" s="2367"/>
      <c r="CD38" s="2367"/>
      <c r="CE38" s="2367"/>
      <c r="CF38" s="2367"/>
      <c r="CG38" s="2367"/>
      <c r="CH38" s="2367" t="s">
        <v>307</v>
      </c>
      <c r="CI38" s="2367"/>
      <c r="CJ38" s="2367"/>
      <c r="CK38" s="2367"/>
      <c r="CL38" s="2367"/>
      <c r="CM38" s="2367"/>
      <c r="CN38" s="2367"/>
      <c r="CO38" s="2367"/>
      <c r="CP38" s="2367" t="s">
        <v>307</v>
      </c>
      <c r="CQ38" s="2367"/>
      <c r="CR38" s="2367"/>
      <c r="CS38" s="2367"/>
      <c r="CT38" s="2367"/>
      <c r="CU38" s="2367"/>
      <c r="CV38" s="2367"/>
      <c r="CW38" s="2367"/>
      <c r="CX38" s="2367" t="s">
        <v>307</v>
      </c>
      <c r="CY38" s="2367"/>
      <c r="CZ38" s="2367"/>
      <c r="DA38" s="2367"/>
      <c r="DB38" s="2367"/>
      <c r="DC38" s="2367"/>
      <c r="DD38" s="2367"/>
      <c r="DE38" s="2367"/>
      <c r="DF38" s="2128"/>
      <c r="DG38" s="2128"/>
      <c r="DM38" s="1156"/>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400" t="s">
        <v>433</v>
      </c>
      <c r="AM39" s="2741"/>
      <c r="AN39" s="2401"/>
      <c r="AO39" s="2401"/>
      <c r="AP39" s="2401"/>
      <c r="AQ39" s="2401"/>
      <c r="AR39" s="2402"/>
      <c r="AS39" s="2742" t="s">
        <v>434</v>
      </c>
      <c r="AT39" s="2400" t="s">
        <v>433</v>
      </c>
      <c r="AU39" s="2401"/>
      <c r="AV39" s="2401"/>
      <c r="AW39" s="2401"/>
      <c r="AX39" s="2401"/>
      <c r="AY39" s="2401"/>
      <c r="AZ39" s="2402"/>
      <c r="BA39" s="2278" t="s">
        <v>434</v>
      </c>
      <c r="BB39" s="2400" t="s">
        <v>433</v>
      </c>
      <c r="BC39" s="2401"/>
      <c r="BD39" s="2401"/>
      <c r="BE39" s="2401"/>
      <c r="BF39" s="2401"/>
      <c r="BG39" s="2401"/>
      <c r="BH39" s="2402"/>
      <c r="BI39" s="2278" t="s">
        <v>434</v>
      </c>
      <c r="BJ39" s="2400" t="s">
        <v>433</v>
      </c>
      <c r="BK39" s="2401"/>
      <c r="BL39" s="2401"/>
      <c r="BM39" s="2401"/>
      <c r="BN39" s="2401"/>
      <c r="BO39" s="2401"/>
      <c r="BP39" s="2402"/>
      <c r="BQ39" s="2278" t="s">
        <v>434</v>
      </c>
      <c r="BR39" s="2400" t="s">
        <v>433</v>
      </c>
      <c r="BS39" s="2401"/>
      <c r="BT39" s="2401"/>
      <c r="BU39" s="2401"/>
      <c r="BV39" s="2401"/>
      <c r="BW39" s="2401"/>
      <c r="BX39" s="2402"/>
      <c r="BY39" s="2278" t="s">
        <v>434</v>
      </c>
      <c r="BZ39" s="2400" t="s">
        <v>433</v>
      </c>
      <c r="CA39" s="2401"/>
      <c r="CB39" s="2401"/>
      <c r="CC39" s="2401"/>
      <c r="CD39" s="2401"/>
      <c r="CE39" s="2401"/>
      <c r="CF39" s="2402"/>
      <c r="CG39" s="2278" t="s">
        <v>434</v>
      </c>
      <c r="CH39" s="2400" t="s">
        <v>433</v>
      </c>
      <c r="CI39" s="2401"/>
      <c r="CJ39" s="2401"/>
      <c r="CK39" s="2401"/>
      <c r="CL39" s="2401"/>
      <c r="CM39" s="2401"/>
      <c r="CN39" s="2402"/>
      <c r="CO39" s="2278" t="s">
        <v>434</v>
      </c>
      <c r="CP39" s="2400" t="s">
        <v>433</v>
      </c>
      <c r="CQ39" s="2401"/>
      <c r="CR39" s="2401"/>
      <c r="CS39" s="2401"/>
      <c r="CT39" s="2401"/>
      <c r="CU39" s="2401"/>
      <c r="CV39" s="2402"/>
      <c r="CW39" s="2278" t="s">
        <v>434</v>
      </c>
      <c r="CX39" s="2400" t="s">
        <v>433</v>
      </c>
      <c r="CY39" s="2401"/>
      <c r="CZ39" s="2401"/>
      <c r="DA39" s="2401"/>
      <c r="DB39" s="2401"/>
      <c r="DC39" s="2401"/>
      <c r="DD39" s="2402"/>
      <c r="DE39" s="2278" t="s">
        <v>434</v>
      </c>
      <c r="DF39" s="2281" t="s">
        <v>436</v>
      </c>
      <c r="DG39" s="2128"/>
      <c r="DM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61" t="s">
        <v>437</v>
      </c>
      <c r="AM40" s="2743"/>
      <c r="AN40" s="2263" t="s">
        <v>439</v>
      </c>
      <c r="AO40" s="2264"/>
      <c r="AP40" s="2263" t="s">
        <v>440</v>
      </c>
      <c r="AQ40" s="2270"/>
      <c r="AR40" s="2264"/>
      <c r="AS40" s="2744"/>
      <c r="AT40" s="2261" t="s">
        <v>437</v>
      </c>
      <c r="AU40" s="2611"/>
      <c r="AV40" s="2263" t="s">
        <v>439</v>
      </c>
      <c r="AW40" s="2264"/>
      <c r="AX40" s="2263" t="s">
        <v>440</v>
      </c>
      <c r="AY40" s="2270"/>
      <c r="AZ40" s="2264"/>
      <c r="BA40" s="2279"/>
      <c r="BB40" s="2261" t="s">
        <v>437</v>
      </c>
      <c r="BC40" s="2611"/>
      <c r="BD40" s="2263" t="s">
        <v>439</v>
      </c>
      <c r="BE40" s="2264"/>
      <c r="BF40" s="2263" t="s">
        <v>440</v>
      </c>
      <c r="BG40" s="2270"/>
      <c r="BH40" s="2264"/>
      <c r="BI40" s="2279"/>
      <c r="BJ40" s="2261" t="s">
        <v>437</v>
      </c>
      <c r="BK40" s="2611"/>
      <c r="BL40" s="2263" t="s">
        <v>439</v>
      </c>
      <c r="BM40" s="2264"/>
      <c r="BN40" s="2263" t="s">
        <v>440</v>
      </c>
      <c r="BO40" s="2270"/>
      <c r="BP40" s="2264"/>
      <c r="BQ40" s="2279"/>
      <c r="BR40" s="2261" t="s">
        <v>437</v>
      </c>
      <c r="BS40" s="2611"/>
      <c r="BT40" s="2263" t="s">
        <v>439</v>
      </c>
      <c r="BU40" s="2264"/>
      <c r="BV40" s="2263" t="s">
        <v>440</v>
      </c>
      <c r="BW40" s="2270"/>
      <c r="BX40" s="2264"/>
      <c r="BY40" s="2279"/>
      <c r="BZ40" s="2261" t="s">
        <v>437</v>
      </c>
      <c r="CA40" s="2611"/>
      <c r="CB40" s="2263" t="s">
        <v>439</v>
      </c>
      <c r="CC40" s="2264"/>
      <c r="CD40" s="2263" t="s">
        <v>440</v>
      </c>
      <c r="CE40" s="2270"/>
      <c r="CF40" s="2264"/>
      <c r="CG40" s="2279"/>
      <c r="CH40" s="2261" t="s">
        <v>437</v>
      </c>
      <c r="CI40" s="2611"/>
      <c r="CJ40" s="2263" t="s">
        <v>439</v>
      </c>
      <c r="CK40" s="2264"/>
      <c r="CL40" s="2263" t="s">
        <v>440</v>
      </c>
      <c r="CM40" s="2270"/>
      <c r="CN40" s="2264"/>
      <c r="CO40" s="2279"/>
      <c r="CP40" s="2261" t="s">
        <v>437</v>
      </c>
      <c r="CQ40" s="2611"/>
      <c r="CR40" s="2263" t="s">
        <v>439</v>
      </c>
      <c r="CS40" s="2264"/>
      <c r="CT40" s="2263" t="s">
        <v>440</v>
      </c>
      <c r="CU40" s="2270"/>
      <c r="CV40" s="2264"/>
      <c r="CW40" s="2279"/>
      <c r="CX40" s="2261" t="s">
        <v>437</v>
      </c>
      <c r="CY40" s="2611"/>
      <c r="CZ40" s="2263" t="s">
        <v>439</v>
      </c>
      <c r="DA40" s="2264"/>
      <c r="DB40" s="2263" t="s">
        <v>440</v>
      </c>
      <c r="DC40" s="2270"/>
      <c r="DD40" s="2264"/>
      <c r="DE40" s="2279"/>
      <c r="DF40" s="2282"/>
      <c r="DG40" s="2128"/>
      <c r="DM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62"/>
      <c r="AM41" s="2745"/>
      <c r="AN41" s="2578" t="s">
        <v>448</v>
      </c>
      <c r="AO41" s="2578" t="s">
        <v>449</v>
      </c>
      <c r="AP41" s="2578" t="s">
        <v>450</v>
      </c>
      <c r="AQ41" s="2271" t="s">
        <v>451</v>
      </c>
      <c r="AR41" s="2272"/>
      <c r="AS41" s="2746"/>
      <c r="AT41" s="2262"/>
      <c r="AU41" s="2285"/>
      <c r="AV41" s="2578" t="s">
        <v>448</v>
      </c>
      <c r="AW41" s="2578" t="s">
        <v>449</v>
      </c>
      <c r="AX41" s="2578" t="s">
        <v>450</v>
      </c>
      <c r="AY41" s="2271" t="s">
        <v>451</v>
      </c>
      <c r="AZ41" s="2272"/>
      <c r="BA41" s="2280"/>
      <c r="BB41" s="2262"/>
      <c r="BC41" s="2285"/>
      <c r="BD41" s="2578" t="s">
        <v>448</v>
      </c>
      <c r="BE41" s="2578" t="s">
        <v>449</v>
      </c>
      <c r="BF41" s="2578" t="s">
        <v>450</v>
      </c>
      <c r="BG41" s="2271" t="s">
        <v>451</v>
      </c>
      <c r="BH41" s="2272"/>
      <c r="BI41" s="2280"/>
      <c r="BJ41" s="2262"/>
      <c r="BK41" s="2285"/>
      <c r="BL41" s="2578" t="s">
        <v>448</v>
      </c>
      <c r="BM41" s="2578" t="s">
        <v>449</v>
      </c>
      <c r="BN41" s="2578" t="s">
        <v>450</v>
      </c>
      <c r="BO41" s="2271" t="s">
        <v>451</v>
      </c>
      <c r="BP41" s="2272"/>
      <c r="BQ41" s="2280"/>
      <c r="BR41" s="2262"/>
      <c r="BS41" s="2285"/>
      <c r="BT41" s="2578" t="s">
        <v>448</v>
      </c>
      <c r="BU41" s="2578" t="s">
        <v>449</v>
      </c>
      <c r="BV41" s="2578" t="s">
        <v>450</v>
      </c>
      <c r="BW41" s="2271" t="s">
        <v>451</v>
      </c>
      <c r="BX41" s="2272"/>
      <c r="BY41" s="2280"/>
      <c r="BZ41" s="2262"/>
      <c r="CA41" s="2285"/>
      <c r="CB41" s="2578" t="s">
        <v>448</v>
      </c>
      <c r="CC41" s="2578" t="s">
        <v>449</v>
      </c>
      <c r="CD41" s="2578" t="s">
        <v>450</v>
      </c>
      <c r="CE41" s="2271" t="s">
        <v>451</v>
      </c>
      <c r="CF41" s="2272"/>
      <c r="CG41" s="2280"/>
      <c r="CH41" s="2262"/>
      <c r="CI41" s="2285"/>
      <c r="CJ41" s="2578" t="s">
        <v>448</v>
      </c>
      <c r="CK41" s="2578" t="s">
        <v>449</v>
      </c>
      <c r="CL41" s="2578" t="s">
        <v>450</v>
      </c>
      <c r="CM41" s="2271" t="s">
        <v>451</v>
      </c>
      <c r="CN41" s="2272"/>
      <c r="CO41" s="2280"/>
      <c r="CP41" s="2262"/>
      <c r="CQ41" s="2285"/>
      <c r="CR41" s="2578" t="s">
        <v>448</v>
      </c>
      <c r="CS41" s="2578" t="s">
        <v>449</v>
      </c>
      <c r="CT41" s="2578" t="s">
        <v>450</v>
      </c>
      <c r="CU41" s="2271" t="s">
        <v>451</v>
      </c>
      <c r="CV41" s="2272"/>
      <c r="CW41" s="2280"/>
      <c r="CX41" s="2262"/>
      <c r="CY41" s="2285"/>
      <c r="CZ41" s="2578" t="s">
        <v>448</v>
      </c>
      <c r="DA41" s="2578" t="s">
        <v>449</v>
      </c>
      <c r="DB41" s="2578" t="s">
        <v>450</v>
      </c>
      <c r="DC41" s="2271" t="s">
        <v>451</v>
      </c>
      <c r="DD41" s="2272"/>
      <c r="DE41" s="2280"/>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747"/>
      <c r="AN42" s="2273">
        <f>OFFSET(AN42,0,-1)+1</f>
        <v>1</v>
      </c>
      <c r="AO42" s="2273">
        <f>OFFSET(AO42,0,-1)+1</f>
        <v>2</v>
      </c>
      <c r="AP42" s="2273">
        <f>OFFSET(AP42,0,-1)+1</f>
        <v>3</v>
      </c>
      <c r="AQ42" s="2273">
        <f>OFFSET(AQ42,0,-1)+1</f>
        <v>4</v>
      </c>
      <c r="AR42" s="2273"/>
      <c r="AS42" s="2747">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273">
        <f>OFFSET(DE42,0,-2)+1</f>
        <v>5</v>
      </c>
      <c r="DF42" s="1246">
        <f>OFFSET(DF42,0,-1)</f>
        <v>5</v>
      </c>
      <c r="DG42" s="1336">
        <f>OFFSET(DG42,0,-1)+1</f>
        <v>6</v>
      </c>
      <c r="DH42" s="512"/>
      <c r="DI42" s="512"/>
      <c r="DJ42" s="512"/>
      <c r="DK42" s="512"/>
      <c r="DL42" s="512"/>
      <c r="DM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714"/>
      <c r="AN43" s="2244"/>
      <c r="AO43" s="2244"/>
      <c r="AP43" s="2244"/>
      <c r="AQ43" s="2244"/>
      <c r="AR43" s="2244"/>
      <c r="AS43" s="271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245"/>
      <c r="DF43" s="2245"/>
      <c r="DG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1"/>
      <c r="DJ43" s="501" t="str">
        <f>IF(T43="","",T43)</f>
        <v>Наименование тарифа</v>
      </c>
      <c r="DK43" s="501"/>
      <c r="DL43" s="501"/>
      <c r="DM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714"/>
      <c r="AN44" s="2244"/>
      <c r="AO44" s="2244"/>
      <c r="AP44" s="2244"/>
      <c r="AQ44" s="2244"/>
      <c r="AR44" s="2244"/>
      <c r="AS44" s="271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245"/>
      <c r="DF44" s="2245"/>
      <c r="DG44" s="1259" t="s">
        <v>405</v>
      </c>
      <c r="DI44" s="501"/>
      <c r="DJ44" s="501" t="str">
        <f>IF(T44="","",T44)</f>
        <v>Территория действия тарифа</v>
      </c>
      <c r="DK44" s="501"/>
      <c r="DL44" s="501"/>
      <c r="DM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714"/>
      <c r="AN45" s="2244"/>
      <c r="AO45" s="2244"/>
      <c r="AP45" s="2244"/>
      <c r="AQ45" s="2244"/>
      <c r="AR45" s="2244"/>
      <c r="AS45" s="271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245"/>
      <c r="DF45" s="2245"/>
      <c r="DG45" s="1259" t="s">
        <v>407</v>
      </c>
      <c r="DI45" s="501"/>
      <c r="DJ45" s="501" t="str">
        <f>IF(T45="","",T45)</f>
        <v>Наименование системы теплоснабжения </v>
      </c>
      <c r="DK45" s="501"/>
      <c r="DL45" s="501"/>
      <c r="DM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714"/>
      <c r="AN46" s="2244"/>
      <c r="AO46" s="2244"/>
      <c r="AP46" s="2244"/>
      <c r="AQ46" s="2244"/>
      <c r="AR46" s="2244"/>
      <c r="AS46" s="271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245"/>
      <c r="DF46" s="2245"/>
      <c r="DG46" s="1259" t="s">
        <v>409</v>
      </c>
      <c r="DI46" s="501"/>
      <c r="DJ46" s="501" t="str">
        <f>IF(T46="","",T46)</f>
        <v>Источник тепловой энергии  </v>
      </c>
      <c r="DK46" s="501"/>
      <c r="DL46" s="501"/>
      <c r="DM46" s="1156">
        <v>21</v>
      </c>
    </row>
    <row s="1643" customFormat="1" customHeight="1" ht="0">
      <c r="A47" s="1344" t="s">
        <v>173</v>
      </c>
      <c r="B47" s="1344" t="s">
        <v>174</v>
      </c>
      <c r="C47" s="1344" t="s">
        <v>175</v>
      </c>
      <c r="D47" s="1344" t="s">
        <v>176</v>
      </c>
      <c r="E47" s="2260"/>
      <c r="F47" s="2260"/>
      <c r="G47" s="2260"/>
      <c r="H47" s="2260"/>
      <c r="I47" s="2257" t="str">
        <f>S46&amp;".1"</f>
        <v>1.1.1.1.1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716"/>
      <c r="AN47" s="2298"/>
      <c r="AO47" s="2298"/>
      <c r="AP47" s="2298"/>
      <c r="AQ47" s="2298"/>
      <c r="AR47" s="2298"/>
      <c r="AS47" s="2717"/>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299"/>
      <c r="BR47" s="2297"/>
      <c r="BS47" s="2298"/>
      <c r="BT47" s="2298"/>
      <c r="BU47" s="2298"/>
      <c r="BV47" s="2298"/>
      <c r="BW47" s="2298"/>
      <c r="BX47" s="2298"/>
      <c r="BY47" s="2299"/>
      <c r="BZ47" s="2297"/>
      <c r="CA47" s="2298"/>
      <c r="CB47" s="2298"/>
      <c r="CC47" s="2298"/>
      <c r="CD47" s="2298"/>
      <c r="CE47" s="2298"/>
      <c r="CF47" s="2298"/>
      <c r="CG47" s="2299"/>
      <c r="CH47" s="2297"/>
      <c r="CI47" s="2298"/>
      <c r="CJ47" s="2298"/>
      <c r="CK47" s="2298"/>
      <c r="CL47" s="2298"/>
      <c r="CM47" s="2298"/>
      <c r="CN47" s="2298"/>
      <c r="CO47" s="2299"/>
      <c r="CP47" s="2297"/>
      <c r="CQ47" s="2298"/>
      <c r="CR47" s="2298"/>
      <c r="CS47" s="2298"/>
      <c r="CT47" s="2298"/>
      <c r="CU47" s="2298"/>
      <c r="CV47" s="2298"/>
      <c r="CW47" s="2299"/>
      <c r="CX47" s="2297"/>
      <c r="CY47" s="2298"/>
      <c r="CZ47" s="2298"/>
      <c r="DA47" s="2298"/>
      <c r="DB47" s="2298"/>
      <c r="DC47" s="2298"/>
      <c r="DD47" s="2298"/>
      <c r="DE47" s="2299"/>
      <c r="DF47" s="2299"/>
      <c r="DG47" s="1386"/>
      <c r="DI47" s="501"/>
      <c r="DJ47" s="501" t="str">
        <f>IF(T47="","",T47)</f>
        <v/>
      </c>
      <c r="DK47" s="501"/>
      <c r="DL47" s="501"/>
      <c r="DM47" s="512">
        <v>0</v>
      </c>
    </row>
    <row customHeight="1" ht="22.049999999999997">
      <c r="A48" s="1364" t="s">
        <v>173</v>
      </c>
      <c r="B48" s="1364" t="s">
        <v>174</v>
      </c>
      <c r="C48" s="1364" t="s">
        <v>175</v>
      </c>
      <c r="D48" s="1364" t="s">
        <v>176</v>
      </c>
      <c r="E48" s="2260"/>
      <c r="F48" s="2260"/>
      <c r="G48" s="2260"/>
      <c r="H48" s="2260"/>
      <c r="I48" s="2287"/>
      <c r="J48" s="2257" t="str">
        <f>S46&amp;".1"</f>
        <v>1.1.1.1.1</v>
      </c>
      <c r="K48" s="1364"/>
      <c r="L48" s="1365" t="s">
        <v>413</v>
      </c>
      <c r="P48" s="2258"/>
      <c r="Q48" s="2258">
        <v>1</v>
      </c>
      <c r="R48" s="358"/>
      <c r="S48" s="1337" t="str">
        <f>$J48</f>
        <v>1.1.1.1.1</v>
      </c>
      <c r="T48" s="287" t="s">
        <v>414</v>
      </c>
      <c r="U48" s="301"/>
      <c r="V48" s="2246"/>
      <c r="W48" s="2247"/>
      <c r="X48" s="2247"/>
      <c r="Y48" s="2247"/>
      <c r="Z48" s="2247"/>
      <c r="AA48" s="2247"/>
      <c r="AB48" s="2247"/>
      <c r="AC48" s="2248"/>
      <c r="AD48" s="2246" t="s">
        <v>455</v>
      </c>
      <c r="AE48" s="2247"/>
      <c r="AF48" s="2247"/>
      <c r="AG48" s="2247"/>
      <c r="AH48" s="2247"/>
      <c r="AI48" s="2247"/>
      <c r="AJ48" s="2247"/>
      <c r="AK48" s="2247"/>
      <c r="AL48" s="2246"/>
      <c r="AM48" s="2718"/>
      <c r="AN48" s="2247"/>
      <c r="AO48" s="2247"/>
      <c r="AP48" s="2247"/>
      <c r="AQ48" s="2247"/>
      <c r="AR48" s="2247"/>
      <c r="AS48" s="2719"/>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248"/>
      <c r="DF48" s="2248"/>
      <c r="DG48" s="1259" t="s">
        <v>415</v>
      </c>
      <c r="DI48" s="501"/>
      <c r="DJ48" s="501" t="str">
        <f>IF(T48="","",T48)</f>
        <v>Группа потребителей</v>
      </c>
      <c r="DK48" s="501"/>
      <c r="DL48" s="501"/>
      <c r="DM48" s="1156">
        <v>21</v>
      </c>
    </row>
    <row customHeight="1" ht="22.049999999999997">
      <c r="A49" s="1364" t="s">
        <v>173</v>
      </c>
      <c r="B49" s="1364" t="s">
        <v>174</v>
      </c>
      <c r="C49" s="1364" t="s">
        <v>175</v>
      </c>
      <c r="D49" s="1364" t="s">
        <v>176</v>
      </c>
      <c r="E49" s="2260"/>
      <c r="F49" s="2260"/>
      <c r="G49" s="2260"/>
      <c r="H49" s="2260"/>
      <c r="I49" s="2287"/>
      <c r="J49" s="2287"/>
      <c r="K49" s="2257" t="str">
        <f>J48&amp;".1"</f>
        <v>1.1.1.1.1.1</v>
      </c>
      <c r="L49" s="1365" t="s">
        <v>416</v>
      </c>
      <c r="P49" s="2258"/>
      <c r="Q49" s="2258"/>
      <c r="R49" s="358">
        <v>1</v>
      </c>
      <c r="S49" s="1337" t="str">
        <f>$K49</f>
        <v>1.1.1.1.1.1</v>
      </c>
      <c r="T49" s="1348" t="s">
        <v>456</v>
      </c>
      <c r="U49" s="301"/>
      <c r="V49" s="752"/>
      <c r="W49" s="326"/>
      <c r="X49" s="752"/>
      <c r="Y49" s="1258"/>
      <c r="Z49" s="2266"/>
      <c r="AA49" s="2108" t="s">
        <v>64</v>
      </c>
      <c r="AB49" s="2266"/>
      <c r="AC49" s="2108" t="s">
        <v>64</v>
      </c>
      <c r="AD49" s="752">
        <v>37.54</v>
      </c>
      <c r="AE49" s="326"/>
      <c r="AF49" s="752"/>
      <c r="AG49" s="1258"/>
      <c r="AH49" s="2603">
        <v>46023</v>
      </c>
      <c r="AI49" s="2108" t="s">
        <v>64</v>
      </c>
      <c r="AJ49" s="2288">
        <v>46295</v>
      </c>
      <c r="AK49" s="2108" t="s">
        <v>64</v>
      </c>
      <c r="AL49" s="752">
        <v>38.01</v>
      </c>
      <c r="AM49" s="2720"/>
      <c r="AN49" s="752"/>
      <c r="AO49" s="1258"/>
      <c r="AP49" s="2603">
        <v>46296</v>
      </c>
      <c r="AQ49" s="2108" t="s">
        <v>64</v>
      </c>
      <c r="AR49" s="2603">
        <v>46387</v>
      </c>
      <c r="AS49" s="2108" t="s">
        <v>64</v>
      </c>
      <c r="AT49" s="752">
        <v>38.01</v>
      </c>
      <c r="AU49" s="326"/>
      <c r="AV49" s="752"/>
      <c r="AW49" s="1258"/>
      <c r="AX49" s="2603">
        <v>46388</v>
      </c>
      <c r="AY49" s="2108" t="s">
        <v>64</v>
      </c>
      <c r="AZ49" s="2603">
        <v>46568</v>
      </c>
      <c r="BA49" s="2108" t="s">
        <v>64</v>
      </c>
      <c r="BB49" s="752">
        <v>38.55</v>
      </c>
      <c r="BC49" s="326"/>
      <c r="BD49" s="752"/>
      <c r="BE49" s="1258"/>
      <c r="BF49" s="2603">
        <v>46569</v>
      </c>
      <c r="BG49" s="2108" t="s">
        <v>64</v>
      </c>
      <c r="BH49" s="2603">
        <v>46752</v>
      </c>
      <c r="BI49" s="2108" t="s">
        <v>64</v>
      </c>
      <c r="BJ49" s="752" t="s">
        <v>457</v>
      </c>
      <c r="BK49" s="326"/>
      <c r="BL49" s="752"/>
      <c r="BM49" s="1258"/>
      <c r="BN49" s="2603">
        <v>46753</v>
      </c>
      <c r="BO49" s="2108" t="s">
        <v>64</v>
      </c>
      <c r="BP49" s="2603">
        <v>46934</v>
      </c>
      <c r="BQ49" s="2108" t="s">
        <v>64</v>
      </c>
      <c r="BR49" s="752" t="s">
        <v>458</v>
      </c>
      <c r="BS49" s="326"/>
      <c r="BT49" s="752"/>
      <c r="BU49" s="1258"/>
      <c r="BV49" s="2603">
        <v>46935</v>
      </c>
      <c r="BW49" s="2108" t="s">
        <v>64</v>
      </c>
      <c r="BX49" s="2603">
        <v>47118</v>
      </c>
      <c r="BY49" s="2108" t="s">
        <v>64</v>
      </c>
      <c r="BZ49" s="752" t="s">
        <v>458</v>
      </c>
      <c r="CA49" s="326"/>
      <c r="CB49" s="752"/>
      <c r="CC49" s="1258"/>
      <c r="CD49" s="2603">
        <v>47119</v>
      </c>
      <c r="CE49" s="2108" t="s">
        <v>64</v>
      </c>
      <c r="CF49" s="2603">
        <v>46934</v>
      </c>
      <c r="CG49" s="2108" t="s">
        <v>64</v>
      </c>
      <c r="CH49" s="752" t="s">
        <v>459</v>
      </c>
      <c r="CI49" s="326"/>
      <c r="CJ49" s="752"/>
      <c r="CK49" s="1258"/>
      <c r="CL49" s="2603">
        <v>47300</v>
      </c>
      <c r="CM49" s="2108" t="s">
        <v>64</v>
      </c>
      <c r="CN49" s="2603">
        <v>47483</v>
      </c>
      <c r="CO49" s="2108" t="s">
        <v>64</v>
      </c>
      <c r="CP49" s="752" t="s">
        <v>459</v>
      </c>
      <c r="CQ49" s="326"/>
      <c r="CR49" s="752"/>
      <c r="CS49" s="1258"/>
      <c r="CT49" s="2603">
        <v>47484</v>
      </c>
      <c r="CU49" s="2108" t="s">
        <v>64</v>
      </c>
      <c r="CV49" s="2603">
        <v>47664</v>
      </c>
      <c r="CW49" s="2108" t="s">
        <v>64</v>
      </c>
      <c r="CX49" s="752" t="s">
        <v>460</v>
      </c>
      <c r="CY49" s="326"/>
      <c r="CZ49" s="752"/>
      <c r="DA49" s="1258"/>
      <c r="DB49" s="2603">
        <v>47665</v>
      </c>
      <c r="DC49" s="2108" t="s">
        <v>64</v>
      </c>
      <c r="DD49" s="2603">
        <v>47848</v>
      </c>
      <c r="DE49" s="2108" t="s">
        <v>64</v>
      </c>
      <c r="DF49" s="1349"/>
      <c r="DG49" s="2254" t="s">
        <v>461</v>
      </c>
      <c r="DH49" s="512">
        <f>STRCHECKDATE(V50:DF50)</f>
      </c>
      <c r="DI49" s="501"/>
      <c r="DJ49" s="501" t="str">
        <f>IF(T49="","",T49)</f>
        <v>вода</v>
      </c>
      <c r="DK49" s="501"/>
      <c r="DL49" s="501"/>
      <c r="DM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2720"/>
      <c r="AN50" s="326"/>
      <c r="AO50" s="329" t="str">
        <f>AP49&amp;"-"&amp;AR49</f>
        <v>46296-46387</v>
      </c>
      <c r="AP50" s="2310"/>
      <c r="AQ50" s="2108"/>
      <c r="AR50" s="2310"/>
      <c r="AS50" s="2108"/>
      <c r="AT50" s="326"/>
      <c r="AU50" s="326"/>
      <c r="AV50" s="326"/>
      <c r="AW50" s="329" t="str">
        <f>AX49&amp;"-"&amp;AZ49</f>
        <v>46388-46568</v>
      </c>
      <c r="AX50" s="2310"/>
      <c r="AY50" s="2108"/>
      <c r="AZ50" s="2310"/>
      <c r="BA50" s="2108"/>
      <c r="BB50" s="326"/>
      <c r="BC50" s="326"/>
      <c r="BD50" s="326"/>
      <c r="BE50" s="329" t="str">
        <f>BF49&amp;"-"&amp;BH49</f>
        <v>46569-46752</v>
      </c>
      <c r="BF50" s="2310"/>
      <c r="BG50" s="2108"/>
      <c r="BH50" s="2310"/>
      <c r="BI50" s="2108"/>
      <c r="BJ50" s="326"/>
      <c r="BK50" s="326"/>
      <c r="BL50" s="326"/>
      <c r="BM50" s="329" t="str">
        <f>BN49&amp;"-"&amp;BP49</f>
        <v>46753-46934</v>
      </c>
      <c r="BN50" s="2310"/>
      <c r="BO50" s="2108"/>
      <c r="BP50" s="2310"/>
      <c r="BQ50" s="2108"/>
      <c r="BR50" s="326"/>
      <c r="BS50" s="326"/>
      <c r="BT50" s="326"/>
      <c r="BU50" s="329" t="str">
        <f>BV49&amp;"-"&amp;BX49</f>
        <v>46935-47118</v>
      </c>
      <c r="BV50" s="2310"/>
      <c r="BW50" s="2108"/>
      <c r="BX50" s="2310"/>
      <c r="BY50" s="2108"/>
      <c r="BZ50" s="326"/>
      <c r="CA50" s="326"/>
      <c r="CB50" s="326"/>
      <c r="CC50" s="329" t="str">
        <f>CD49&amp;"-"&amp;CF49</f>
        <v>47119-46934</v>
      </c>
      <c r="CD50" s="2310"/>
      <c r="CE50" s="2108"/>
      <c r="CF50" s="2310"/>
      <c r="CG50" s="2108"/>
      <c r="CH50" s="326"/>
      <c r="CI50" s="326"/>
      <c r="CJ50" s="326"/>
      <c r="CK50" s="329" t="str">
        <f>CL49&amp;"-"&amp;CN49</f>
        <v>47300-47483</v>
      </c>
      <c r="CL50" s="2310"/>
      <c r="CM50" s="2108"/>
      <c r="CN50" s="2310"/>
      <c r="CO50" s="2108"/>
      <c r="CP50" s="326"/>
      <c r="CQ50" s="326"/>
      <c r="CR50" s="326"/>
      <c r="CS50" s="329" t="str">
        <f>CT49&amp;"-"&amp;CV49</f>
        <v>47484-47664</v>
      </c>
      <c r="CT50" s="2310"/>
      <c r="CU50" s="2108"/>
      <c r="CV50" s="2310"/>
      <c r="CW50" s="2108"/>
      <c r="CX50" s="326"/>
      <c r="CY50" s="326"/>
      <c r="CZ50" s="326"/>
      <c r="DA50" s="329" t="str">
        <f>DB49&amp;"-"&amp;DD49</f>
        <v>47665-47848</v>
      </c>
      <c r="DB50" s="2310"/>
      <c r="DC50" s="2108"/>
      <c r="DD50" s="2310"/>
      <c r="DE50" s="2108"/>
      <c r="DF50" s="1350"/>
      <c r="DG50" s="2255"/>
      <c r="DI50" s="501"/>
      <c r="DJ50" s="501" t="str">
        <f>IF(T50="","",T50)</f>
        <v/>
      </c>
      <c r="DK50" s="501"/>
      <c r="DL50" s="501"/>
      <c r="DM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2693"/>
      <c r="AM51" s="2748"/>
      <c r="AN51" s="2695"/>
      <c r="AO51" s="2696"/>
      <c r="AP51" s="2697"/>
      <c r="AQ51" s="2698"/>
      <c r="AR51" s="2699"/>
      <c r="AS51" s="2749"/>
      <c r="AT51" s="2724"/>
      <c r="AU51" s="2724"/>
      <c r="AV51" s="2724"/>
      <c r="AW51" s="2724"/>
      <c r="AX51" s="2724"/>
      <c r="AY51" s="2724"/>
      <c r="AZ51" s="2724"/>
      <c r="BA51" s="2724"/>
      <c r="BB51" s="2724"/>
      <c r="BC51" s="2724"/>
      <c r="BD51" s="2724"/>
      <c r="BE51" s="2724"/>
      <c r="BF51" s="2724"/>
      <c r="BG51" s="2724"/>
      <c r="BH51" s="2724"/>
      <c r="BI51" s="2724"/>
      <c r="BJ51" s="2724"/>
      <c r="BK51" s="2724"/>
      <c r="BL51" s="2724"/>
      <c r="BM51" s="2724"/>
      <c r="BN51" s="2724"/>
      <c r="BO51" s="2724"/>
      <c r="BP51" s="2724"/>
      <c r="BQ51" s="2724"/>
      <c r="BR51" s="2724"/>
      <c r="BS51" s="2724"/>
      <c r="BT51" s="2724"/>
      <c r="BU51" s="2724"/>
      <c r="BV51" s="2724"/>
      <c r="BW51" s="2724"/>
      <c r="BX51" s="2724"/>
      <c r="BY51" s="2724"/>
      <c r="BZ51" s="2724"/>
      <c r="CA51" s="2724"/>
      <c r="CB51" s="2724"/>
      <c r="CC51" s="2724"/>
      <c r="CD51" s="2724"/>
      <c r="CE51" s="2724"/>
      <c r="CF51" s="2724"/>
      <c r="CG51" s="2724"/>
      <c r="CH51" s="2724"/>
      <c r="CI51" s="2724"/>
      <c r="CJ51" s="2724"/>
      <c r="CK51" s="2724"/>
      <c r="CL51" s="2724"/>
      <c r="CM51" s="2724"/>
      <c r="CN51" s="2724"/>
      <c r="CO51" s="2724"/>
      <c r="CP51" s="2724"/>
      <c r="CQ51" s="2724"/>
      <c r="CR51" s="2724"/>
      <c r="CS51" s="2724"/>
      <c r="CT51" s="2724"/>
      <c r="CU51" s="2724"/>
      <c r="CV51" s="2724"/>
      <c r="CW51" s="2724"/>
      <c r="CX51" s="2724"/>
      <c r="CY51" s="2724"/>
      <c r="CZ51" s="2724"/>
      <c r="DA51" s="2724"/>
      <c r="DB51" s="2724"/>
      <c r="DC51" s="2724"/>
      <c r="DD51" s="2724"/>
      <c r="DE51" s="2724"/>
      <c r="DF51" s="325"/>
      <c r="DG51" s="2256"/>
      <c r="DI51" s="501"/>
      <c r="DJ51" s="501" t="str">
        <f>IF(T51="","",T51)</f>
        <v>Добавить вид теплоносителя (параметры теплоносителя)</v>
      </c>
      <c r="DK51" s="501"/>
      <c r="DL51" s="501"/>
      <c r="DM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2701"/>
      <c r="AM52" s="2750"/>
      <c r="AN52" s="2703"/>
      <c r="AO52" s="2704"/>
      <c r="AP52" s="2705"/>
      <c r="AQ52" s="2706"/>
      <c r="AR52" s="2707"/>
      <c r="AS52" s="2751"/>
      <c r="AT52" s="2724"/>
      <c r="AU52" s="2724"/>
      <c r="AV52" s="2724"/>
      <c r="AW52" s="2724"/>
      <c r="AX52" s="2724"/>
      <c r="AY52" s="2724"/>
      <c r="AZ52" s="2724"/>
      <c r="BA52" s="2727"/>
      <c r="BB52" s="2724"/>
      <c r="BC52" s="2724"/>
      <c r="BD52" s="2724"/>
      <c r="BE52" s="2724"/>
      <c r="BF52" s="2724"/>
      <c r="BG52" s="2724"/>
      <c r="BH52" s="2724"/>
      <c r="BI52" s="2727"/>
      <c r="BJ52" s="2724"/>
      <c r="BK52" s="2724"/>
      <c r="BL52" s="2724"/>
      <c r="BM52" s="2724"/>
      <c r="BN52" s="2724"/>
      <c r="BO52" s="2724"/>
      <c r="BP52" s="2724"/>
      <c r="BQ52" s="2727"/>
      <c r="BR52" s="2724"/>
      <c r="BS52" s="2724"/>
      <c r="BT52" s="2724"/>
      <c r="BU52" s="2724"/>
      <c r="BV52" s="2724"/>
      <c r="BW52" s="2724"/>
      <c r="BX52" s="2724"/>
      <c r="BY52" s="2727"/>
      <c r="BZ52" s="2724"/>
      <c r="CA52" s="2724"/>
      <c r="CB52" s="2724"/>
      <c r="CC52" s="2724"/>
      <c r="CD52" s="2724"/>
      <c r="CE52" s="2724"/>
      <c r="CF52" s="2724"/>
      <c r="CG52" s="2727"/>
      <c r="CH52" s="2724"/>
      <c r="CI52" s="2724"/>
      <c r="CJ52" s="2724"/>
      <c r="CK52" s="2724"/>
      <c r="CL52" s="2724"/>
      <c r="CM52" s="2724"/>
      <c r="CN52" s="2724"/>
      <c r="CO52" s="2727"/>
      <c r="CP52" s="2724"/>
      <c r="CQ52" s="2724"/>
      <c r="CR52" s="2724"/>
      <c r="CS52" s="2724"/>
      <c r="CT52" s="2724"/>
      <c r="CU52" s="2724"/>
      <c r="CV52" s="2724"/>
      <c r="CW52" s="2727"/>
      <c r="CX52" s="2724"/>
      <c r="CY52" s="2724"/>
      <c r="CZ52" s="2724"/>
      <c r="DA52" s="2724"/>
      <c r="DB52" s="2724"/>
      <c r="DC52" s="2724"/>
      <c r="DD52" s="2724"/>
      <c r="DE52" s="2727"/>
      <c r="DF52" s="368"/>
      <c r="DG52" s="304"/>
      <c r="DI52" s="501"/>
      <c r="DJ52" s="501" t="str">
        <f>IF(T52="","",T52)</f>
        <v>Добавить группу потребителей</v>
      </c>
      <c r="DK52" s="501"/>
      <c r="DL52" s="501"/>
      <c r="DM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2728"/>
      <c r="AN53" s="1389"/>
      <c r="AO53" s="1389"/>
      <c r="AP53" s="1389"/>
      <c r="AQ53" s="1389"/>
      <c r="AR53" s="1389"/>
      <c r="AS53" s="2728"/>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1389"/>
      <c r="BR53" s="1389"/>
      <c r="BS53" s="1389"/>
      <c r="BT53" s="1389"/>
      <c r="BU53" s="1389"/>
      <c r="BV53" s="1389"/>
      <c r="BW53" s="1389"/>
      <c r="BX53" s="1389"/>
      <c r="BY53" s="1389"/>
      <c r="BZ53" s="1389"/>
      <c r="CA53" s="1389"/>
      <c r="CB53" s="1389"/>
      <c r="CC53" s="1389"/>
      <c r="CD53" s="1389"/>
      <c r="CE53" s="1389"/>
      <c r="CF53" s="1389"/>
      <c r="CG53" s="1389"/>
      <c r="CH53" s="1389"/>
      <c r="CI53" s="1389"/>
      <c r="CJ53" s="1389"/>
      <c r="CK53" s="1389"/>
      <c r="CL53" s="1389"/>
      <c r="CM53" s="1389"/>
      <c r="CN53" s="1389"/>
      <c r="CO53" s="1389"/>
      <c r="CP53" s="1389"/>
      <c r="CQ53" s="1389"/>
      <c r="CR53" s="1389"/>
      <c r="CS53" s="1389"/>
      <c r="CT53" s="1389"/>
      <c r="CU53" s="1389"/>
      <c r="CV53" s="1389"/>
      <c r="CW53" s="1389"/>
      <c r="CX53" s="1389"/>
      <c r="CY53" s="1389"/>
      <c r="CZ53" s="1389"/>
      <c r="DA53" s="1389"/>
      <c r="DB53" s="1389"/>
      <c r="DC53" s="1389"/>
      <c r="DD53" s="1389"/>
      <c r="DE53" s="1389"/>
      <c r="DF53" s="1389"/>
      <c r="DG53" s="1390"/>
      <c r="DI53" s="501"/>
      <c r="DJ53" s="501" t="str">
        <f>IF(T53="","",T53)</f>
        <v/>
      </c>
      <c r="DK53" s="501"/>
      <c r="DL53" s="501"/>
      <c r="DM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2730"/>
      <c r="AN54" s="1325"/>
      <c r="AO54" s="1325"/>
      <c r="AP54" s="1325"/>
      <c r="AQ54" s="1325"/>
      <c r="AR54" s="1325"/>
      <c r="AS54" s="2730"/>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2730"/>
      <c r="AN55" s="1325"/>
      <c r="AO55" s="1325"/>
      <c r="AP55" s="1325"/>
      <c r="AQ55" s="1325"/>
      <c r="AR55" s="1325"/>
      <c r="AS55" s="2730"/>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2730"/>
      <c r="AN56" s="1325"/>
      <c r="AO56" s="1325"/>
      <c r="AP56" s="1325"/>
      <c r="AQ56" s="1325"/>
      <c r="AR56" s="1325"/>
      <c r="AS56" s="2730"/>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2730"/>
      <c r="AN57" s="1325"/>
      <c r="AO57" s="1325"/>
      <c r="AP57" s="1325"/>
      <c r="AQ57" s="1325"/>
      <c r="AR57" s="1325"/>
      <c r="AS57" s="2730"/>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2713"/>
      <c r="AN58" s="1636"/>
      <c r="AO58" s="1636"/>
      <c r="AP58" s="1636"/>
      <c r="AQ58" s="1636"/>
      <c r="AR58" s="1636"/>
      <c r="AS58" s="2713"/>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1636"/>
      <c r="DH58" s="1156"/>
      <c r="DI58" s="1156"/>
      <c r="DJ58" s="1156"/>
      <c r="DK58" s="1156"/>
      <c r="DL58" s="1156"/>
      <c r="DM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752"/>
      <c r="AN59" s="2386"/>
      <c r="AO59" s="2386"/>
      <c r="AP59" s="2386"/>
      <c r="AQ59" s="2386"/>
      <c r="AR59" s="2386"/>
      <c r="AS59" s="2752"/>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386"/>
      <c r="DF59" s="2286"/>
      <c r="DG59" s="2286"/>
      <c r="DM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752"/>
      <c r="AN60" s="2386"/>
      <c r="AO60" s="2386"/>
      <c r="AP60" s="2386"/>
      <c r="AQ60" s="2386"/>
      <c r="AR60" s="2386"/>
      <c r="AS60" s="2752"/>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386"/>
      <c r="DF60" s="2286"/>
      <c r="DG60" s="2286"/>
      <c r="DM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752"/>
      <c r="AN61" s="2386"/>
      <c r="AO61" s="2386"/>
      <c r="AP61" s="2386"/>
      <c r="AQ61" s="2386"/>
      <c r="AR61" s="2386"/>
      <c r="AS61" s="2752"/>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386"/>
      <c r="BS61" s="2386"/>
      <c r="BT61" s="2386"/>
      <c r="BU61" s="2386"/>
      <c r="BV61" s="2386"/>
      <c r="BW61" s="2386"/>
      <c r="BX61" s="2386"/>
      <c r="BY61" s="2386"/>
      <c r="BZ61" s="2386"/>
      <c r="CA61" s="2386"/>
      <c r="CB61" s="2386"/>
      <c r="CC61" s="2386"/>
      <c r="CD61" s="2386"/>
      <c r="CE61" s="2386"/>
      <c r="CF61" s="2386"/>
      <c r="CG61" s="2386"/>
      <c r="CH61" s="2386"/>
      <c r="CI61" s="2386"/>
      <c r="CJ61" s="2386"/>
      <c r="CK61" s="2386"/>
      <c r="CL61" s="2386"/>
      <c r="CM61" s="2386"/>
      <c r="CN61" s="2386"/>
      <c r="CO61" s="2386"/>
      <c r="CP61" s="2386"/>
      <c r="CQ61" s="2386"/>
      <c r="CR61" s="2386"/>
      <c r="CS61" s="2386"/>
      <c r="CT61" s="2386"/>
      <c r="CU61" s="2386"/>
      <c r="CV61" s="2386"/>
      <c r="CW61" s="2386"/>
      <c r="CX61" s="2386"/>
      <c r="CY61" s="2386"/>
      <c r="CZ61" s="2386"/>
      <c r="DA61" s="2386"/>
      <c r="DB61" s="2386"/>
      <c r="DC61" s="2386"/>
      <c r="DD61" s="2386"/>
      <c r="DE61" s="2386"/>
      <c r="DF61" s="2286"/>
      <c r="DG61" s="2286"/>
      <c r="DM61" s="1156">
        <v>40</v>
      </c>
    </row>
    <row customHeight="1" ht="14.699999999999998">
      <c r="O62" s="538"/>
      <c r="AL62" s="1636"/>
      <c r="AM62" s="2713"/>
      <c r="AN62" s="1636"/>
      <c r="AO62" s="1636"/>
      <c r="AP62" s="1636"/>
      <c r="AQ62" s="1636"/>
      <c r="AR62" s="1636"/>
      <c r="AS62" s="2713"/>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636"/>
      <c r="BW62" s="1636"/>
      <c r="BX62" s="1636"/>
      <c r="BY62" s="1636"/>
      <c r="BZ62" s="1636"/>
      <c r="CA62" s="1636"/>
      <c r="CB62" s="1636"/>
      <c r="CC62" s="1636"/>
      <c r="CD62" s="1636"/>
      <c r="CE62" s="1636"/>
      <c r="CF62" s="1636"/>
      <c r="CG62" s="1636"/>
      <c r="CH62" s="1636"/>
      <c r="CI62" s="1636"/>
      <c r="CJ62" s="1636"/>
      <c r="CK62" s="1636"/>
      <c r="CL62" s="1636"/>
      <c r="CM62" s="1636"/>
      <c r="CN62" s="1636"/>
      <c r="CO62" s="1636"/>
      <c r="CP62" s="1636"/>
      <c r="CQ62" s="1636"/>
      <c r="CR62" s="1636"/>
      <c r="CS62" s="1636"/>
      <c r="CT62" s="1636"/>
      <c r="CU62" s="1636"/>
      <c r="CV62" s="1636"/>
      <c r="CW62" s="1636"/>
      <c r="CX62" s="1636"/>
      <c r="CY62" s="1636"/>
      <c r="CZ62" s="1636"/>
      <c r="DA62" s="1636"/>
      <c r="DB62" s="1636"/>
      <c r="DC62" s="1636"/>
      <c r="DD62" s="1636"/>
      <c r="DE62" s="1636"/>
      <c r="DM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752"/>
      <c r="AN63" s="2386"/>
      <c r="AO63" s="2386"/>
      <c r="AP63" s="2386"/>
      <c r="AQ63" s="2386"/>
      <c r="AR63" s="2386"/>
      <c r="AS63" s="2752"/>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386"/>
      <c r="DF63" s="2286"/>
      <c r="DG63" s="2286"/>
      <c r="DM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752"/>
      <c r="AN64" s="2386"/>
      <c r="AO64" s="2386"/>
      <c r="AP64" s="2386"/>
      <c r="AQ64" s="2386"/>
      <c r="AR64" s="2386"/>
      <c r="AS64" s="2752"/>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386"/>
      <c r="DF64" s="2286"/>
      <c r="DG64" s="2286"/>
      <c r="DM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752"/>
      <c r="AN65" s="2386"/>
      <c r="AO65" s="2386"/>
      <c r="AP65" s="2386"/>
      <c r="AQ65" s="2386"/>
      <c r="AR65" s="2386"/>
      <c r="AS65" s="2752"/>
      <c r="AT65" s="2386"/>
      <c r="AU65" s="2386"/>
      <c r="AV65" s="2386"/>
      <c r="AW65" s="2386"/>
      <c r="AX65" s="2386"/>
      <c r="AY65" s="2386"/>
      <c r="AZ65" s="2386"/>
      <c r="BA65" s="2386"/>
      <c r="BB65" s="2386"/>
      <c r="BC65" s="2386"/>
      <c r="BD65" s="2386"/>
      <c r="BE65" s="2386"/>
      <c r="BF65" s="2386"/>
      <c r="BG65" s="2386"/>
      <c r="BH65" s="2386"/>
      <c r="BI65" s="2386"/>
      <c r="BJ65" s="2386"/>
      <c r="BK65" s="2386"/>
      <c r="BL65" s="2386"/>
      <c r="BM65" s="2386"/>
      <c r="BN65" s="2386"/>
      <c r="BO65" s="2386"/>
      <c r="BP65" s="2386"/>
      <c r="BQ65" s="2386"/>
      <c r="BR65" s="2386"/>
      <c r="BS65" s="2386"/>
      <c r="BT65" s="2386"/>
      <c r="BU65" s="2386"/>
      <c r="BV65" s="2386"/>
      <c r="BW65" s="2386"/>
      <c r="BX65" s="2386"/>
      <c r="BY65" s="2386"/>
      <c r="BZ65" s="2386"/>
      <c r="CA65" s="2386"/>
      <c r="CB65" s="2386"/>
      <c r="CC65" s="2386"/>
      <c r="CD65" s="2386"/>
      <c r="CE65" s="2386"/>
      <c r="CF65" s="2386"/>
      <c r="CG65" s="2386"/>
      <c r="CH65" s="2386"/>
      <c r="CI65" s="2386"/>
      <c r="CJ65" s="2386"/>
      <c r="CK65" s="2386"/>
      <c r="CL65" s="2386"/>
      <c r="CM65" s="2386"/>
      <c r="CN65" s="2386"/>
      <c r="CO65" s="2386"/>
      <c r="CP65" s="2386"/>
      <c r="CQ65" s="2386"/>
      <c r="CR65" s="2386"/>
      <c r="CS65" s="2386"/>
      <c r="CT65" s="2386"/>
      <c r="CU65" s="2386"/>
      <c r="CV65" s="2386"/>
      <c r="CW65" s="2386"/>
      <c r="CX65" s="2386"/>
      <c r="CY65" s="2386"/>
      <c r="CZ65" s="2386"/>
      <c r="DA65" s="2386"/>
      <c r="DB65" s="2386"/>
      <c r="DC65" s="2386"/>
      <c r="DD65" s="2386"/>
      <c r="DE65" s="2386"/>
      <c r="DF65" s="2286"/>
      <c r="DG65" s="2286"/>
      <c r="DM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2713">
        <v>0</v>
      </c>
      <c r="AN66" s="1636">
        <v>0</v>
      </c>
      <c r="AO66" s="1636">
        <v>0</v>
      </c>
      <c r="AP66" s="1636">
        <v>0</v>
      </c>
      <c r="AQ66" s="1636">
        <v>0</v>
      </c>
      <c r="AR66" s="1636">
        <v>0</v>
      </c>
      <c r="AS66" s="2713">
        <v>0</v>
      </c>
      <c r="AT66" s="1636">
        <v>0</v>
      </c>
      <c r="AU66" s="1636">
        <v>0</v>
      </c>
      <c r="AV66" s="1636">
        <v>0</v>
      </c>
      <c r="AW66" s="1636">
        <v>0</v>
      </c>
      <c r="AX66" s="1636">
        <v>0</v>
      </c>
      <c r="AY66" s="1636">
        <v>0</v>
      </c>
      <c r="AZ66" s="1636">
        <v>0</v>
      </c>
      <c r="BA66" s="1636">
        <v>0</v>
      </c>
      <c r="BB66" s="1636">
        <v>0</v>
      </c>
      <c r="BC66" s="1636">
        <v>0</v>
      </c>
      <c r="BD66" s="1636">
        <v>0</v>
      </c>
      <c r="BE66" s="1636">
        <v>0</v>
      </c>
      <c r="BF66" s="1636">
        <v>0</v>
      </c>
      <c r="BG66" s="1636">
        <v>0</v>
      </c>
      <c r="BH66" s="1636">
        <v>0</v>
      </c>
      <c r="BI66" s="1636">
        <v>0</v>
      </c>
      <c r="BJ66" s="1636">
        <v>0</v>
      </c>
      <c r="BK66" s="1636">
        <v>0</v>
      </c>
      <c r="BL66" s="1636">
        <v>0</v>
      </c>
      <c r="BM66" s="1636">
        <v>0</v>
      </c>
      <c r="BN66" s="1636">
        <v>0</v>
      </c>
      <c r="BO66" s="1636">
        <v>0</v>
      </c>
      <c r="BP66" s="1636">
        <v>0</v>
      </c>
      <c r="BQ66" s="1636">
        <v>0</v>
      </c>
      <c r="BR66" s="1636">
        <v>0</v>
      </c>
      <c r="BS66" s="1636">
        <v>0</v>
      </c>
      <c r="BT66" s="1636">
        <v>0</v>
      </c>
      <c r="BU66" s="1636">
        <v>0</v>
      </c>
      <c r="BV66" s="1636">
        <v>0</v>
      </c>
      <c r="BW66" s="1636">
        <v>0</v>
      </c>
      <c r="BX66" s="1636">
        <v>0</v>
      </c>
      <c r="BY66" s="1636">
        <v>0</v>
      </c>
      <c r="BZ66" s="1636">
        <v>0</v>
      </c>
      <c r="CA66" s="1636">
        <v>0</v>
      </c>
      <c r="CB66" s="1636">
        <v>0</v>
      </c>
      <c r="CC66" s="1636">
        <v>0</v>
      </c>
      <c r="CD66" s="1636">
        <v>0</v>
      </c>
      <c r="CE66" s="1636">
        <v>0</v>
      </c>
      <c r="CF66" s="1636">
        <v>0</v>
      </c>
      <c r="CG66" s="1636">
        <v>0</v>
      </c>
      <c r="CH66" s="1636">
        <v>0</v>
      </c>
      <c r="CI66" s="1636">
        <v>0</v>
      </c>
      <c r="CJ66" s="1636">
        <v>0</v>
      </c>
      <c r="CK66" s="1636">
        <v>0</v>
      </c>
      <c r="CL66" s="1636">
        <v>0</v>
      </c>
      <c r="CM66" s="1636">
        <v>0</v>
      </c>
      <c r="CN66" s="1636">
        <v>0</v>
      </c>
      <c r="CO66" s="1636">
        <v>0</v>
      </c>
      <c r="CP66" s="1636">
        <v>0</v>
      </c>
      <c r="CQ66" s="1636">
        <v>0</v>
      </c>
      <c r="CR66" s="1636">
        <v>0</v>
      </c>
      <c r="CS66" s="1636">
        <v>0</v>
      </c>
      <c r="CT66" s="1636">
        <v>0</v>
      </c>
      <c r="CU66" s="1636">
        <v>0</v>
      </c>
      <c r="CV66" s="1636">
        <v>0</v>
      </c>
      <c r="CW66" s="1636">
        <v>0</v>
      </c>
      <c r="CX66" s="1636">
        <v>0</v>
      </c>
      <c r="CY66" s="1636">
        <v>0</v>
      </c>
      <c r="CZ66" s="1636">
        <v>0</v>
      </c>
      <c r="DA66" s="1636">
        <v>0</v>
      </c>
      <c r="DB66" s="1636">
        <v>0</v>
      </c>
      <c r="DC66" s="1636">
        <v>0</v>
      </c>
      <c r="DD66" s="1636">
        <v>0</v>
      </c>
      <c r="DE66" s="1636">
        <v>0</v>
      </c>
      <c r="DF66" s="1156">
        <v>4</v>
      </c>
      <c r="DG66" s="1156">
        <v>115</v>
      </c>
      <c r="DH66" s="512">
        <v>10</v>
      </c>
      <c r="DI66" s="512">
        <v>10</v>
      </c>
      <c r="DJ66" s="512">
        <v>10</v>
      </c>
      <c r="DK66" s="512">
        <v>10</v>
      </c>
      <c r="DL66" s="512">
        <v>10</v>
      </c>
      <c r="DM66" s="1156">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D3E8-3F84-FE22-350A-0.569055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A803D-D6B8-9FFA-0EE4-0.FBFB30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714</v>
      </c>
      <c r="W31" s="2252"/>
      <c r="X31" s="2252"/>
      <c r="Y31" s="2252"/>
      <c r="Z31" s="2252"/>
      <c r="AA31" s="2252"/>
      <c r="AB31" s="2252"/>
      <c r="AC31" s="327"/>
      <c r="AD31" s="2252" t="str">
        <f>IF(TITLE_NUMBER_PR_CHANGE="",IF(TITLE_NUMBER_PR="","",TITLE_NUMBER_PR),TITLE_NUMBER_PR_CHANGE)</f>
        <v>714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714</v>
      </c>
      <c r="W35" s="2252"/>
      <c r="X35" s="2252"/>
      <c r="Y35" s="2252"/>
      <c r="Z35" s="2252"/>
      <c r="AA35" s="2252"/>
      <c r="AB35" s="2252"/>
      <c r="AC35" s="327"/>
      <c r="AD35" s="2252" t="str">
        <f>IF(TITLE_NUMBER_PR_CHANGE="",IF(TITLE_NUMBER_PR="","",TITLE_NUMBER_PR),TITLE_NUMBER_PR_CHANGE)</f>
        <v>714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FD1BB-4D0B-BC42-8C25-0.A6421D4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462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"СамРЭК-Тепло Жигулевск"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43</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714</v>
      </c>
      <c r="Y35" s="2252"/>
      <c r="Z35" s="2252"/>
      <c r="AA35" s="2252"/>
      <c r="AB35" s="2252"/>
      <c r="AC35" s="2252"/>
      <c r="AD35" s="2252"/>
      <c r="AE35" s="2252"/>
      <c r="AF35" s="327"/>
      <c r="AG35" s="2252" t="str">
        <f>IF(TITLE_NUMBER_PR_CHANGE="",IF(TITLE_NUMBER_PR="","",TITLE_NUMBER_PR),TITLE_NUMBER_PR_CHANGE)</f>
        <v>714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45</v>
      </c>
      <c r="V36" s="2251"/>
      <c r="W36" s="1373"/>
      <c r="X36" s="2252" t="str">
        <f>IF(TITLE_IST_PUB_CHANGE="",IF(TITLE_IST_PUB="","",TITLE_IST_PUB),TITLE_IST_PUB_CHANGE)</f>
        <v>Правительство Самарской области</v>
      </c>
      <c r="Y36" s="2252"/>
      <c r="Z36" s="2252"/>
      <c r="AA36" s="2252"/>
      <c r="AB36" s="2252"/>
      <c r="AC36" s="2252"/>
      <c r="AD36" s="2252"/>
      <c r="AE36" s="2252"/>
      <c r="AF36" s="327"/>
      <c r="AG36" s="2252" t="str">
        <f>IF(TITLE_IST_PUB_CHANGE="",IF(TITLE_IST_PUB="","",TITLE_IST_PUB),TITLE_IST_PUB_CHANGE)</f>
        <v>Правительство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714</v>
      </c>
      <c r="Y39" s="2252"/>
      <c r="Z39" s="2252"/>
      <c r="AA39" s="2252"/>
      <c r="AB39" s="2252"/>
      <c r="AC39" s="2252"/>
      <c r="AD39" s="2252"/>
      <c r="AE39" s="2252"/>
      <c r="AF39" s="327"/>
      <c r="AG39" s="2252" t="str">
        <f>IF(TITLE_NUMBER_PR_CHANGE="",IF(TITLE_NUMBER_PR="","",TITLE_NUMBER_PR),TITLE_NUMBER_PR_CHANGE)</f>
        <v>714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91</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465</v>
      </c>
      <c r="Y44" s="2313" t="s">
        <v>466</v>
      </c>
      <c r="Z44" s="2313"/>
      <c r="AA44" s="2313"/>
      <c r="AB44" s="2313"/>
      <c r="AC44" s="2295" t="s">
        <v>440</v>
      </c>
      <c r="AD44" s="2612"/>
      <c r="AE44" s="2315"/>
      <c r="AF44" s="2279"/>
      <c r="AG44" s="2295" t="s">
        <v>465</v>
      </c>
      <c r="AH44" s="2313" t="s">
        <v>466</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467</v>
      </c>
      <c r="Z45" s="2271" t="s">
        <v>468</v>
      </c>
      <c r="AA45" s="2321"/>
      <c r="AB45" s="2272"/>
      <c r="AC45" s="2296"/>
      <c r="AD45" s="2613"/>
      <c r="AE45" s="2317"/>
      <c r="AF45" s="2279"/>
      <c r="AG45" s="2326"/>
      <c r="AH45" s="2318" t="s">
        <v>467</v>
      </c>
      <c r="AI45" s="2271" t="s">
        <v>468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469</v>
      </c>
      <c r="AA46" s="2271" t="s">
        <v>470</v>
      </c>
      <c r="AB46" s="2272"/>
      <c r="AC46" s="2318" t="s">
        <v>450</v>
      </c>
      <c r="AD46" s="2322" t="s">
        <v>451</v>
      </c>
      <c r="AE46" s="2323"/>
      <c r="AF46" s="2279"/>
      <c r="AG46" s="2326"/>
      <c r="AH46" s="2319"/>
      <c r="AI46" s="2318" t="s">
        <v>469</v>
      </c>
      <c r="AJ46" s="2271" t="s">
        <v>470</v>
      </c>
      <c r="AK46" s="2272"/>
      <c r="AL46" s="2318" t="s">
        <v>450</v>
      </c>
      <c r="AM46" s="2322" t="s">
        <v>451</v>
      </c>
      <c r="AN46" s="2323"/>
      <c r="AO46" s="2279"/>
      <c r="AP46" s="2282"/>
      <c r="AQ46" s="2128"/>
      <c r="AW46" s="1156">
        <v>26</v>
      </c>
    </row>
    <row customHeight="1" ht="65.25">
      <c r="A47" s="1260"/>
      <c r="B47" s="1260" t="s">
        <v>138</v>
      </c>
      <c r="C47" s="1260" t="s">
        <v>139</v>
      </c>
      <c r="D47" s="1260" t="s">
        <v>140</v>
      </c>
      <c r="E47" s="1311" t="s">
        <v>441</v>
      </c>
      <c r="F47" s="1311" t="s">
        <v>442</v>
      </c>
      <c r="G47" s="1311" t="s">
        <v>443</v>
      </c>
      <c r="H47" s="1311" t="s">
        <v>444</v>
      </c>
      <c r="I47" s="1311" t="s">
        <v>445</v>
      </c>
      <c r="J47" s="1311" t="s">
        <v>446</v>
      </c>
      <c r="K47" s="1311" t="s">
        <v>447</v>
      </c>
      <c r="L47" s="1311" t="s">
        <v>471</v>
      </c>
      <c r="M47" s="1311" t="s">
        <v>422</v>
      </c>
      <c r="R47" s="377"/>
      <c r="S47" s="377"/>
      <c r="T47" s="377"/>
      <c r="U47" s="2274"/>
      <c r="V47" s="2210"/>
      <c r="W47" s="303"/>
      <c r="X47" s="2296"/>
      <c r="Y47" s="2320"/>
      <c r="Z47" s="2320"/>
      <c r="AA47" s="1223" t="s">
        <v>472</v>
      </c>
      <c r="AB47" s="1223" t="s">
        <v>473</v>
      </c>
      <c r="AC47" s="2320"/>
      <c r="AD47" s="2324"/>
      <c r="AE47" s="2325"/>
      <c r="AF47" s="2280"/>
      <c r="AG47" s="2296"/>
      <c r="AH47" s="2320"/>
      <c r="AI47" s="2320"/>
      <c r="AJ47" s="1223" t="s">
        <v>472</v>
      </c>
      <c r="AK47" s="1223" t="s">
        <v>473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462</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463</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177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3223DB-BCCA-F341-44BF-0.0A6B928D}"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30">
        <v>46023</v>
      </c>
      <c r="G11" s="78"/>
      <c r="H11" s="774" t="s">
        <v>22</v>
      </c>
      <c r="J11" s="877" t="s">
        <v>23</v>
      </c>
      <c r="Q11" s="75">
        <v>0</v>
      </c>
    </row>
    <row customHeight="1" ht="22.5">
      <c r="A12" s="2099"/>
      <c r="D12" s="76"/>
      <c r="E12" s="1166" t="s">
        <v>24</v>
      </c>
      <c r="F12" s="2630">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631" t="s">
        <v>37</v>
      </c>
      <c r="G17" s="74"/>
      <c r="H17" s="774" t="s">
        <v>22</v>
      </c>
      <c r="Q17" s="75">
        <v>20</v>
      </c>
    </row>
    <row customHeight="1" ht="25.5" hidden="1">
      <c r="D18" s="76"/>
      <c r="E18" s="1776" t="s">
        <v>38</v>
      </c>
      <c r="F18" s="2710" t="s">
        <v>39</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10"/>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41</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2630">
        <v>46009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42</v>
      </c>
      <c r="G22" s="74"/>
      <c r="I22" s="776"/>
      <c r="Q22" s="75">
        <v>0</v>
      </c>
    </row>
    <row customHeight="1" ht="22.5">
      <c r="D23" s="76"/>
      <c r="E23" s="392" t="s">
        <v>43</v>
      </c>
      <c r="F23" s="217" t="s">
        <v>44</v>
      </c>
      <c r="G23" s="74"/>
      <c r="Q23" s="75">
        <v>0</v>
      </c>
    </row>
    <row customHeight="1" ht="19.5">
      <c r="D24" s="76"/>
      <c r="E24" s="392" t="s">
        <v>45</v>
      </c>
      <c r="F24" s="217" t="s">
        <v>46</v>
      </c>
      <c r="G24" s="74"/>
      <c r="Q24" s="75">
        <v>0</v>
      </c>
    </row>
    <row customHeight="1" ht="22.5" hidden="1">
      <c r="D25" s="76"/>
      <c r="E25" s="77"/>
      <c r="F25" s="271" t="str">
        <f>"Изменение "&amp;IF(TEMPLATE_GROUP="P","тарифов","предложения по тарифам")</f>
        <v>Изменение тарифов</v>
      </c>
      <c r="G25" s="74"/>
      <c r="J25" s="876" t="s">
        <v>47</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2710"/>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711"/>
      <c r="G27" s="74"/>
      <c r="Q27" s="75">
        <v>0</v>
      </c>
    </row>
    <row customHeight="1" ht="24.75" hidden="1">
      <c r="D28" s="76"/>
      <c r="E28" s="392" t="s">
        <v>48</v>
      </c>
      <c r="F28" s="2711"/>
      <c r="G28" s="74"/>
      <c r="Q28" s="75">
        <v>0</v>
      </c>
    </row>
    <row customHeight="1" ht="19.5" hidden="1">
      <c r="D29" s="76"/>
      <c r="E29" s="392" t="s">
        <v>45</v>
      </c>
      <c r="F29" s="2711"/>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55</v>
      </c>
      <c r="F36" s="1211" t="s">
        <v>56</v>
      </c>
      <c r="G36" s="78"/>
      <c r="Q36" s="75">
        <v>0</v>
      </c>
    </row>
    <row customHeight="1" ht="21">
      <c r="A37" s="880"/>
      <c r="D37" s="80"/>
      <c r="E37" s="392" t="s">
        <v>57</v>
      </c>
      <c r="F37" s="349"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62</v>
      </c>
      <c r="F46" s="711" t="s">
        <v>19</v>
      </c>
      <c r="G46" s="74"/>
      <c r="H46" s="410"/>
      <c r="I46" s="412"/>
      <c r="J46" s="877"/>
      <c r="Q46" s="431">
        <v>0</v>
      </c>
    </row>
    <row s="1636" customFormat="1" customHeight="1" ht="24.75">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712"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82FBBA9-0112-D849-E809-0.ACACD301}"/>
    <hyperlink ref="H17" location="Титульный!H9" display="Как заполнить?" tooltip="Помощь по работе с полями отчётной формы" xr:uid="{E2A29C47-D624-067A-5814-0.99EB4235}"/>
    <hyperlink ref="H39" location="Титульный!H9" display="Как заполнить?" tooltip="Помощь по работе с полями отчётной формы" xr:uid="{0135C7CF-E465-DFE1-3022-0.3E2A6FB5}"/>
    <hyperlink ref="H62" location="Титульный!H9" display="Как заполнить?" tooltip="Помощь по работе с полями отчётной формы" xr:uid="{7B5DE398-D461-3191-A685-0.390784B2}"/>
    <hyperlink ref="F70" r:id="rId4" xr:uid="{AF1252DC-A23A-981D-3986-0.43A24B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E1ACD-FED9-A9D8-95EB-0.376D83A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479</v>
      </c>
      <c r="AE23" s="1508" t="s">
        <v>480</v>
      </c>
      <c r="AF23" s="1508" t="s">
        <v>479</v>
      </c>
      <c r="AI23" s="1508" t="s">
        <v>481</v>
      </c>
      <c r="AJ23" s="1508" t="s">
        <v>479</v>
      </c>
      <c r="AM23" s="1508" t="s">
        <v>482</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"СамРЭК-Тепло Жигулевск"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43</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714</v>
      </c>
      <c r="W32" s="2252"/>
      <c r="X32" s="2252"/>
      <c r="Y32" s="2252"/>
      <c r="Z32" s="2252"/>
      <c r="AA32" s="327"/>
      <c r="AB32" s="2252" t="str">
        <f>IF(TITLE_NUMBER_PR_CHANGE="",IF(TITLE_NUMBER_PR="","",TITLE_NUMBER_PR),TITLE_NUMBER_PR_CHANGE)</f>
        <v>714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45</v>
      </c>
      <c r="T33" s="2251"/>
      <c r="U33" s="1373"/>
      <c r="V33" s="2252" t="str">
        <f>IF(TITLE_IST_PUB_CHANGE="",IF(TITLE_IST_PUB="","",TITLE_IST_PUB),TITLE_IST_PUB_CHANGE)</f>
        <v>Правительство Самарской области</v>
      </c>
      <c r="W33" s="2252"/>
      <c r="X33" s="2252"/>
      <c r="Y33" s="2252"/>
      <c r="Z33" s="2252"/>
      <c r="AA33" s="327"/>
      <c r="AB33" s="2252" t="str">
        <f>IF(TITLE_IST_PUB_CHANGE="",IF(TITLE_IST_PUB="","",TITLE_IST_PUB),TITLE_IST_PUB_CHANGE)</f>
        <v>Правительство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714</v>
      </c>
      <c r="W36" s="2252"/>
      <c r="X36" s="2252"/>
      <c r="Y36" s="2252"/>
      <c r="Z36" s="2252"/>
      <c r="AA36" s="327"/>
      <c r="AB36" s="2252" t="str">
        <f>IF(TITLE_NUMBER_PR_CHANGE="",IF(TITLE_NUMBER_PR="","",TITLE_NUMBER_PR),TITLE_NUMBER_PR_CHANGE)</f>
        <v>714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91</v>
      </c>
      <c r="T40" s="2210" t="s">
        <v>483</v>
      </c>
      <c r="U40" s="302"/>
      <c r="V40" s="2276"/>
      <c r="W40" s="2276"/>
      <c r="X40" s="2276"/>
      <c r="Y40" s="2276"/>
      <c r="Z40" s="2277"/>
      <c r="AA40" s="2337" t="s">
        <v>434</v>
      </c>
      <c r="AB40" s="2329" t="s">
        <v>484</v>
      </c>
      <c r="AC40" s="2292"/>
      <c r="AD40" s="2292"/>
      <c r="AE40" s="2330"/>
      <c r="AF40" s="2292" t="s">
        <v>485</v>
      </c>
      <c r="AG40" s="2292"/>
      <c r="AH40" s="2292"/>
      <c r="AI40" s="2330"/>
      <c r="AJ40" s="2329" t="s">
        <v>486</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487</v>
      </c>
      <c r="W41" s="2128"/>
      <c r="X41" s="2295" t="s">
        <v>440</v>
      </c>
      <c r="Y41" s="2314"/>
      <c r="Z41" s="2315"/>
      <c r="AA41" s="2338"/>
      <c r="AB41" s="2331"/>
      <c r="AC41" s="2332"/>
      <c r="AD41" s="2332"/>
      <c r="AE41" s="2333"/>
      <c r="AF41" s="2332"/>
      <c r="AG41" s="2332"/>
      <c r="AH41" s="2332"/>
      <c r="AI41" s="2333"/>
      <c r="AJ41" s="2331"/>
      <c r="AK41" s="2332"/>
      <c r="AL41" s="2332"/>
      <c r="AM41" s="2332"/>
      <c r="AN41" s="2128" t="s">
        <v>487</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441</v>
      </c>
      <c r="F43" s="1365" t="s">
        <v>442</v>
      </c>
      <c r="G43" s="1365" t="s">
        <v>443</v>
      </c>
      <c r="H43" s="1365" t="s">
        <v>444</v>
      </c>
      <c r="I43" s="1365" t="s">
        <v>445</v>
      </c>
      <c r="J43" s="1365" t="s">
        <v>446</v>
      </c>
      <c r="K43" s="1365" t="s">
        <v>447</v>
      </c>
      <c r="L43" s="1365" t="s">
        <v>422</v>
      </c>
      <c r="Q43" s="292"/>
      <c r="R43" s="377"/>
      <c r="S43" s="2274"/>
      <c r="T43" s="2210"/>
      <c r="U43" s="303"/>
      <c r="V43" s="1331" t="s">
        <v>488</v>
      </c>
      <c r="W43" s="1331" t="s">
        <v>489</v>
      </c>
      <c r="X43" s="1339" t="s">
        <v>450</v>
      </c>
      <c r="Y43" s="2271" t="s">
        <v>451</v>
      </c>
      <c r="Z43" s="2272"/>
      <c r="AA43" s="2339"/>
      <c r="AB43" s="2334"/>
      <c r="AC43" s="2335"/>
      <c r="AD43" s="2335"/>
      <c r="AE43" s="2336"/>
      <c r="AF43" s="2335"/>
      <c r="AG43" s="2335"/>
      <c r="AH43" s="2335"/>
      <c r="AI43" s="2336"/>
      <c r="AJ43" s="2334"/>
      <c r="AK43" s="2335"/>
      <c r="AL43" s="2335"/>
      <c r="AM43" s="2336"/>
      <c r="AN43" s="1861" t="s">
        <v>488</v>
      </c>
      <c r="AO43" s="1861" t="s">
        <v>489</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490</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177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178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8DC31-B273-9462-B4DE-0.7A02F4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499</v>
      </c>
      <c r="W38" s="2263" t="s">
        <v>439</v>
      </c>
      <c r="X38" s="2264"/>
      <c r="Y38" s="2263" t="s">
        <v>440</v>
      </c>
      <c r="Z38" s="2270"/>
      <c r="AA38" s="2264"/>
      <c r="AB38" s="2279"/>
      <c r="AC38" s="1353" t="s">
        <v>499</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353" t="s">
        <v>502</v>
      </c>
      <c r="W39" s="1223" t="s">
        <v>503</v>
      </c>
      <c r="X39" s="1223" t="s">
        <v>504</v>
      </c>
      <c r="Y39" s="1358" t="s">
        <v>450</v>
      </c>
      <c r="Z39" s="2271" t="s">
        <v>451</v>
      </c>
      <c r="AA39" s="2272"/>
      <c r="AB39" s="2280"/>
      <c r="AC39" s="1353" t="s">
        <v>502</v>
      </c>
      <c r="AD39" s="1223" t="s">
        <v>503</v>
      </c>
      <c r="AE39" s="1223" t="s">
        <v>504</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505</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233</v>
      </c>
      <c r="B46" s="1364" t="s">
        <v>234</v>
      </c>
      <c r="C46" s="1364" t="s">
        <v>235</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505</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02D63-093A-B607-550E-0.1D828C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499</v>
      </c>
      <c r="W38" s="2263" t="s">
        <v>439</v>
      </c>
      <c r="X38" s="2264"/>
      <c r="Y38" s="2263" t="s">
        <v>440</v>
      </c>
      <c r="Z38" s="2270"/>
      <c r="AA38" s="2264"/>
      <c r="AB38" s="2279"/>
      <c r="AC38" s="1453" t="s">
        <v>499</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453" t="s">
        <v>502</v>
      </c>
      <c r="W39" s="1223" t="s">
        <v>503</v>
      </c>
      <c r="X39" s="1223" t="s">
        <v>504</v>
      </c>
      <c r="Y39" s="1456" t="s">
        <v>450</v>
      </c>
      <c r="Z39" s="2271" t="s">
        <v>451</v>
      </c>
      <c r="AA39" s="2272"/>
      <c r="AB39" s="2280"/>
      <c r="AC39" s="1453" t="s">
        <v>502</v>
      </c>
      <c r="AD39" s="1223" t="s">
        <v>503</v>
      </c>
      <c r="AE39" s="1223" t="s">
        <v>504</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506</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238</v>
      </c>
      <c r="B46" s="1364" t="s">
        <v>239</v>
      </c>
      <c r="C46" s="1364" t="s">
        <v>240</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506</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71C1B-EE3F-A673-3A7F-0.09D3A4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499</v>
      </c>
      <c r="W38" s="2263" t="s">
        <v>439</v>
      </c>
      <c r="X38" s="2264"/>
      <c r="Y38" s="2263" t="s">
        <v>440</v>
      </c>
      <c r="Z38" s="2270"/>
      <c r="AA38" s="2264"/>
      <c r="AB38" s="2279"/>
      <c r="AC38" s="1453" t="s">
        <v>499</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453" t="s">
        <v>502</v>
      </c>
      <c r="W39" s="1223" t="s">
        <v>503</v>
      </c>
      <c r="X39" s="1223" t="s">
        <v>504</v>
      </c>
      <c r="Y39" s="1456" t="s">
        <v>450</v>
      </c>
      <c r="Z39" s="2271" t="s">
        <v>451</v>
      </c>
      <c r="AA39" s="2272"/>
      <c r="AB39" s="2280"/>
      <c r="AC39" s="1453" t="s">
        <v>502</v>
      </c>
      <c r="AD39" s="1223" t="s">
        <v>503</v>
      </c>
      <c r="AE39" s="1223" t="s">
        <v>504</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507</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243</v>
      </c>
      <c r="B46" s="1364" t="s">
        <v>244</v>
      </c>
      <c r="C46" s="1364" t="s">
        <v>245</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507</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E9255-4A7B-A271-9F29-0.12AFC1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499</v>
      </c>
      <c r="W38" s="2263" t="s">
        <v>439</v>
      </c>
      <c r="X38" s="2264"/>
      <c r="Y38" s="2263" t="s">
        <v>440</v>
      </c>
      <c r="Z38" s="2270"/>
      <c r="AA38" s="2264"/>
      <c r="AB38" s="2279"/>
      <c r="AC38" s="1453" t="s">
        <v>499</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453" t="s">
        <v>502</v>
      </c>
      <c r="W39" s="1223" t="s">
        <v>503</v>
      </c>
      <c r="X39" s="1223" t="s">
        <v>504</v>
      </c>
      <c r="Y39" s="1456" t="s">
        <v>450</v>
      </c>
      <c r="Z39" s="2271" t="s">
        <v>451</v>
      </c>
      <c r="AA39" s="2272"/>
      <c r="AB39" s="2280"/>
      <c r="AC39" s="1453" t="s">
        <v>502</v>
      </c>
      <c r="AD39" s="1223" t="s">
        <v>503</v>
      </c>
      <c r="AE39" s="1223" t="s">
        <v>504</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508</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248</v>
      </c>
      <c r="B46" s="1364" t="s">
        <v>249</v>
      </c>
      <c r="C46" s="1364" t="s">
        <v>250</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508</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3A09-5569-957A-E4FA-0.52B3D20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480</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714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45</v>
      </c>
      <c r="T30" s="2251"/>
      <c r="U30" s="1373"/>
      <c r="V30" s="2252" t="str">
        <f>IF(TITLE_IST_PUB_CHANGE="",IF(TITLE_IST_PUB="","",TITLE_IST_PUB),TITLE_IST_PUB_CHANGE)</f>
        <v>Правительство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714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91</v>
      </c>
      <c r="T37" s="2210" t="s">
        <v>509</v>
      </c>
      <c r="U37" s="338"/>
      <c r="V37" s="2276"/>
      <c r="W37" s="2276"/>
      <c r="X37" s="2276"/>
      <c r="Y37" s="2276"/>
      <c r="Z37" s="2276"/>
      <c r="AA37" s="2210" t="s">
        <v>434</v>
      </c>
      <c r="AB37" s="2209" t="s">
        <v>510</v>
      </c>
      <c r="AC37" s="2209" t="s">
        <v>484</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487</v>
      </c>
      <c r="W38" s="2128"/>
      <c r="X38" s="2295" t="s">
        <v>440</v>
      </c>
      <c r="Y38" s="2314"/>
      <c r="Z38" s="2314"/>
      <c r="AA38" s="2210"/>
      <c r="AB38" s="2209"/>
      <c r="AC38" s="2209"/>
      <c r="AD38" s="2104" t="s">
        <v>487</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441</v>
      </c>
      <c r="F40" s="1311" t="s">
        <v>442</v>
      </c>
      <c r="G40" s="1311" t="s">
        <v>443</v>
      </c>
      <c r="H40" s="1311" t="s">
        <v>444</v>
      </c>
      <c r="I40" s="1311" t="s">
        <v>445</v>
      </c>
      <c r="J40" s="1311" t="s">
        <v>446</v>
      </c>
      <c r="K40" s="1311" t="s">
        <v>447</v>
      </c>
      <c r="L40" s="1311" t="s">
        <v>422</v>
      </c>
      <c r="Q40" s="292"/>
      <c r="R40" s="377"/>
      <c r="S40" s="2274"/>
      <c r="T40" s="2210"/>
      <c r="U40" s="303"/>
      <c r="V40" s="1951" t="s">
        <v>488</v>
      </c>
      <c r="W40" s="1951" t="s">
        <v>489</v>
      </c>
      <c r="X40" s="1939" t="s">
        <v>450</v>
      </c>
      <c r="Y40" s="2271" t="s">
        <v>451</v>
      </c>
      <c r="Z40" s="2321"/>
      <c r="AA40" s="2210"/>
      <c r="AB40" s="2209"/>
      <c r="AC40" s="2209"/>
      <c r="AD40" s="1969" t="s">
        <v>488</v>
      </c>
      <c r="AE40" s="1960" t="s">
        <v>489</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490</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177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CCF17-067B-C85B-AD5F-0.2DFA89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479</v>
      </c>
      <c r="AH24" s="1508" t="s">
        <v>479</v>
      </c>
      <c r="AK24" s="1508" t="s">
        <v>516</v>
      </c>
      <c r="AL24" s="1508" t="s">
        <v>479</v>
      </c>
      <c r="AP24" s="1508" t="s">
        <v>479</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714</v>
      </c>
      <c r="W33" s="2252"/>
      <c r="X33" s="2252"/>
      <c r="Y33" s="2252"/>
      <c r="Z33" s="2252"/>
      <c r="AA33" s="2252"/>
      <c r="AB33" s="2252"/>
      <c r="AC33" s="327"/>
      <c r="AD33" s="2252" t="str">
        <f>IF(TITLE_NUMBER_PR_CHANGE="",IF(TITLE_NUMBER_PR="","",TITLE_NUMBER_PR),TITLE_NUMBER_PR_CHANGE)</f>
        <v>714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714</v>
      </c>
      <c r="W37" s="2252"/>
      <c r="X37" s="2252"/>
      <c r="Y37" s="2252"/>
      <c r="Z37" s="2252"/>
      <c r="AA37" s="2252"/>
      <c r="AB37" s="2252"/>
      <c r="AC37" s="327"/>
      <c r="AD37" s="2252" t="str">
        <f>IF(TITLE_NUMBER_PR_CHANGE="",IF(TITLE_NUMBER_PR="","",TITLE_NUMBER_PR),TITLE_NUMBER_PR_CHANGE)</f>
        <v>714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91</v>
      </c>
      <c r="T41" s="2210" t="s">
        <v>517</v>
      </c>
      <c r="U41" s="302"/>
      <c r="V41" s="2275" t="s">
        <v>433</v>
      </c>
      <c r="W41" s="2276"/>
      <c r="X41" s="2276"/>
      <c r="Y41" s="2276"/>
      <c r="Z41" s="2276"/>
      <c r="AA41" s="2276"/>
      <c r="AB41" s="2277"/>
      <c r="AC41" s="2278" t="s">
        <v>434</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49" t="s">
        <v>488</v>
      </c>
      <c r="W44" s="1449" t="s">
        <v>489</v>
      </c>
      <c r="X44" s="1449" t="s">
        <v>488</v>
      </c>
      <c r="Y44" s="1449" t="s">
        <v>489</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525</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19C81-A353-5B32-E58B-0.2E3A07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499</v>
      </c>
      <c r="W38" s="2263" t="s">
        <v>439</v>
      </c>
      <c r="X38" s="2264"/>
      <c r="Y38" s="2263" t="s">
        <v>440</v>
      </c>
      <c r="Z38" s="2270"/>
      <c r="AA38" s="2264"/>
      <c r="AB38" s="2279"/>
      <c r="AC38" s="1484" t="s">
        <v>499</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484" t="s">
        <v>528</v>
      </c>
      <c r="W39" s="1223" t="s">
        <v>529</v>
      </c>
      <c r="X39" s="1223" t="s">
        <v>504</v>
      </c>
      <c r="Y39" s="1490" t="s">
        <v>450</v>
      </c>
      <c r="Z39" s="2271" t="s">
        <v>451</v>
      </c>
      <c r="AA39" s="2272"/>
      <c r="AB39" s="2280"/>
      <c r="AC39" s="1484" t="s">
        <v>528</v>
      </c>
      <c r="AD39" s="1223" t="s">
        <v>529</v>
      </c>
      <c r="AE39" s="1223" t="s">
        <v>504</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530</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273</v>
      </c>
      <c r="B46" s="1364" t="s">
        <v>274</v>
      </c>
      <c r="C46" s="1364" t="s">
        <v>275</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530</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AB1E-DF95-D60C-01F9-0.76C1C3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327"/>
      <c r="AC29" s="2252" t="str">
        <f>IF(TITLE_NUMBER_PR_CHANGE="",IF(TITLE_NUMBER_PR="","",TITLE_NUMBER_PR),TITLE_NUMBER_PR_CHANGE)</f>
        <v>714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327"/>
      <c r="AC33" s="2252" t="str">
        <f>IF(TITLE_NUMBER_PR_CHANGE="",IF(TITLE_NUMBER_PR="","",TITLE_NUMBER_PR),TITLE_NUMBER_PR_CHANGE)</f>
        <v>714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499</v>
      </c>
      <c r="W38" s="2263" t="s">
        <v>439</v>
      </c>
      <c r="X38" s="2264"/>
      <c r="Y38" s="2263" t="s">
        <v>440</v>
      </c>
      <c r="Z38" s="2270"/>
      <c r="AA38" s="2264"/>
      <c r="AB38" s="2279"/>
      <c r="AC38" s="1484" t="s">
        <v>499</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500</v>
      </c>
      <c r="J39" s="1365" t="s">
        <v>446</v>
      </c>
      <c r="K39" s="1365" t="s">
        <v>501</v>
      </c>
      <c r="L39" s="1365" t="s">
        <v>422</v>
      </c>
      <c r="Q39" s="377"/>
      <c r="R39" s="377"/>
      <c r="S39" s="2274"/>
      <c r="T39" s="2210"/>
      <c r="U39" s="303"/>
      <c r="V39" s="1484" t="s">
        <v>528</v>
      </c>
      <c r="W39" s="1223" t="s">
        <v>529</v>
      </c>
      <c r="X39" s="1223" t="s">
        <v>504</v>
      </c>
      <c r="Y39" s="1490" t="s">
        <v>450</v>
      </c>
      <c r="Z39" s="2271" t="s">
        <v>451</v>
      </c>
      <c r="AA39" s="2272"/>
      <c r="AB39" s="2280"/>
      <c r="AC39" s="1484" t="s">
        <v>528</v>
      </c>
      <c r="AD39" s="1223" t="s">
        <v>529</v>
      </c>
      <c r="AE39" s="1223" t="s">
        <v>504</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531</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278</v>
      </c>
      <c r="B46" s="1364" t="s">
        <v>279</v>
      </c>
      <c r="C46" s="1364" t="s">
        <v>280</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531</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249A6-00ED-91B1-8FF9-0.F0598F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479</v>
      </c>
      <c r="AH24" s="1508" t="s">
        <v>479</v>
      </c>
      <c r="AK24" s="1508" t="s">
        <v>516</v>
      </c>
      <c r="AL24" s="1508" t="s">
        <v>479</v>
      </c>
      <c r="AP24" s="1508" t="s">
        <v>479</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714</v>
      </c>
      <c r="W33" s="2252"/>
      <c r="X33" s="2252"/>
      <c r="Y33" s="2252"/>
      <c r="Z33" s="2252"/>
      <c r="AA33" s="2252"/>
      <c r="AB33" s="2252"/>
      <c r="AC33" s="327"/>
      <c r="AD33" s="2252" t="str">
        <f>IF(TITLE_NUMBER_PR_CHANGE="",IF(TITLE_NUMBER_PR="","",TITLE_NUMBER_PR),TITLE_NUMBER_PR_CHANGE)</f>
        <v>714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714</v>
      </c>
      <c r="W37" s="2252"/>
      <c r="X37" s="2252"/>
      <c r="Y37" s="2252"/>
      <c r="Z37" s="2252"/>
      <c r="AA37" s="2252"/>
      <c r="AB37" s="2252"/>
      <c r="AC37" s="327"/>
      <c r="AD37" s="2252" t="str">
        <f>IF(TITLE_NUMBER_PR_CHANGE="",IF(TITLE_NUMBER_PR="","",TITLE_NUMBER_PR),TITLE_NUMBER_PR_CHANGE)</f>
        <v>714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91</v>
      </c>
      <c r="T41" s="2210" t="s">
        <v>517</v>
      </c>
      <c r="U41" s="302"/>
      <c r="V41" s="2275" t="s">
        <v>433</v>
      </c>
      <c r="W41" s="2276"/>
      <c r="X41" s="2276"/>
      <c r="Y41" s="2276"/>
      <c r="Z41" s="2276"/>
      <c r="AA41" s="2276"/>
      <c r="AB41" s="2277"/>
      <c r="AC41" s="2278" t="s">
        <v>434</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488</v>
      </c>
      <c r="W44" s="1480" t="s">
        <v>489</v>
      </c>
      <c r="X44" s="1480" t="s">
        <v>488</v>
      </c>
      <c r="Y44" s="1480" t="s">
        <v>489</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539</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34AA5-5B9F-C589-7BE7-0.AEDA776F}" mc:Ignorable="x14ac xr xr2 xr3">
  <sheetPr>
    <tabColor rgb="FFCCCCFF"/>
    <pageSetUpPr fitToPage="1"/>
  </sheetPr>
  <dimension ref="A1:AC29"/>
  <sheetViews>
    <sheetView topLeftCell="A1" showGridLines="0" zoomScale="90" workbookViewId="0">
      <selection activeCell="H27" sqref="H2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городской округ Жигулевск(36704000)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9DDF2-489E-B886-4C43-0.E4721C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2252"/>
      <c r="AC29" s="2252"/>
      <c r="AD29" s="2252"/>
      <c r="AE29" s="2252"/>
      <c r="AF29" s="327"/>
      <c r="AG29" s="2252" t="str">
        <f>IF(TITLE_NUMBER_PR_CHANGE="",IF(TITLE_NUMBER_PR="","",TITLE_NUMBER_PR),TITLE_NUMBER_PR_CHANGE)</f>
        <v>714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2252"/>
      <c r="AC33" s="2252"/>
      <c r="AD33" s="2252"/>
      <c r="AE33" s="2252"/>
      <c r="AF33" s="327"/>
      <c r="AG33" s="2252" t="str">
        <f>IF(TITLE_NUMBER_PR_CHANGE="",IF(TITLE_NUMBER_PR="","",TITLE_NUMBER_PR),TITLE_NUMBER_PR_CHANGE)</f>
        <v>714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91</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542</v>
      </c>
      <c r="W38" s="2366" t="s">
        <v>543</v>
      </c>
      <c r="X38" s="2366"/>
      <c r="Y38" s="2366"/>
      <c r="Z38" s="2366" t="s">
        <v>544</v>
      </c>
      <c r="AA38" s="2366"/>
      <c r="AB38" s="2366"/>
      <c r="AC38" s="2295" t="s">
        <v>440</v>
      </c>
      <c r="AD38" s="2314"/>
      <c r="AE38" s="2315"/>
      <c r="AF38" s="2279"/>
      <c r="AG38" s="2367" t="s">
        <v>542</v>
      </c>
      <c r="AH38" s="2366" t="s">
        <v>543</v>
      </c>
      <c r="AI38" s="2366"/>
      <c r="AJ38" s="2366"/>
      <c r="AK38" s="2366" t="s">
        <v>544</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441</v>
      </c>
      <c r="F40" s="1365" t="s">
        <v>442</v>
      </c>
      <c r="G40" s="1365" t="s">
        <v>443</v>
      </c>
      <c r="H40" s="1365"/>
      <c r="I40" s="1365" t="s">
        <v>500</v>
      </c>
      <c r="J40" s="1365" t="s">
        <v>446</v>
      </c>
      <c r="K40" s="1365" t="s">
        <v>501</v>
      </c>
      <c r="L40" s="1365" t="s">
        <v>422</v>
      </c>
      <c r="Q40" s="377"/>
      <c r="R40" s="377"/>
      <c r="S40" s="2274"/>
      <c r="T40" s="2210"/>
      <c r="U40" s="303"/>
      <c r="V40" s="2367"/>
      <c r="W40" s="2366"/>
      <c r="X40" s="1984" t="s">
        <v>548</v>
      </c>
      <c r="Y40" s="1984" t="s">
        <v>549</v>
      </c>
      <c r="Z40" s="2366"/>
      <c r="AA40" s="1984" t="s">
        <v>550</v>
      </c>
      <c r="AB40" s="1984" t="s">
        <v>551</v>
      </c>
      <c r="AC40" s="1490" t="s">
        <v>450</v>
      </c>
      <c r="AD40" s="2271" t="s">
        <v>451</v>
      </c>
      <c r="AE40" s="2272"/>
      <c r="AF40" s="2280"/>
      <c r="AG40" s="2367"/>
      <c r="AH40" s="2366"/>
      <c r="AI40" s="1984" t="s">
        <v>548</v>
      </c>
      <c r="AJ40" s="1984" t="s">
        <v>549</v>
      </c>
      <c r="AK40" s="2366"/>
      <c r="AL40" s="1984" t="s">
        <v>550</v>
      </c>
      <c r="AM40" s="1984" t="s">
        <v>551</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552</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258</v>
      </c>
      <c r="B47" s="1364" t="s">
        <v>259</v>
      </c>
      <c r="C47" s="1364" t="s">
        <v>260</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552</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496DB-BD42-D5FD-DC33-0.B4D9E7C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714</v>
      </c>
      <c r="W29" s="2252"/>
      <c r="X29" s="2252"/>
      <c r="Y29" s="2252"/>
      <c r="Z29" s="2252"/>
      <c r="AA29" s="2252"/>
      <c r="AB29" s="2252"/>
      <c r="AC29" s="2252"/>
      <c r="AD29" s="2252"/>
      <c r="AE29" s="2252"/>
      <c r="AF29" s="327"/>
      <c r="AG29" s="2252" t="str">
        <f>IF(TITLE_NUMBER_PR_CHANGE="",IF(TITLE_NUMBER_PR="","",TITLE_NUMBER_PR),TITLE_NUMBER_PR_CHANGE)</f>
        <v>714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714</v>
      </c>
      <c r="W33" s="2252"/>
      <c r="X33" s="2252"/>
      <c r="Y33" s="2252"/>
      <c r="Z33" s="2252"/>
      <c r="AA33" s="2252"/>
      <c r="AB33" s="2252"/>
      <c r="AC33" s="2252"/>
      <c r="AD33" s="2252"/>
      <c r="AE33" s="2252"/>
      <c r="AF33" s="327"/>
      <c r="AG33" s="2252" t="str">
        <f>IF(TITLE_NUMBER_PR_CHANGE="",IF(TITLE_NUMBER_PR="","",TITLE_NUMBER_PR),TITLE_NUMBER_PR_CHANGE)</f>
        <v>714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91</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440</v>
      </c>
      <c r="AD38" s="2314"/>
      <c r="AE38" s="2315"/>
      <c r="AF38" s="2279"/>
      <c r="AG38" s="2367" t="s">
        <v>542</v>
      </c>
      <c r="AH38" s="2366" t="s">
        <v>543</v>
      </c>
      <c r="AI38" s="2366"/>
      <c r="AJ38" s="2366"/>
      <c r="AK38" s="2366" t="s">
        <v>544</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138</v>
      </c>
      <c r="C40" s="1371" t="s">
        <v>139</v>
      </c>
      <c r="D40" s="1371" t="s">
        <v>140</v>
      </c>
      <c r="E40" s="1365" t="s">
        <v>441</v>
      </c>
      <c r="F40" s="1365" t="s">
        <v>442</v>
      </c>
      <c r="G40" s="1365" t="s">
        <v>443</v>
      </c>
      <c r="H40" s="1365"/>
      <c r="I40" s="1365" t="s">
        <v>500</v>
      </c>
      <c r="J40" s="1365" t="s">
        <v>446</v>
      </c>
      <c r="K40" s="1365" t="s">
        <v>501</v>
      </c>
      <c r="L40" s="1365" t="s">
        <v>422</v>
      </c>
      <c r="Q40" s="377"/>
      <c r="R40" s="377"/>
      <c r="S40" s="2274"/>
      <c r="T40" s="2210"/>
      <c r="U40" s="303"/>
      <c r="V40" s="2367"/>
      <c r="W40" s="2366"/>
      <c r="X40" s="1984" t="s">
        <v>548</v>
      </c>
      <c r="Y40" s="1984" t="s">
        <v>549</v>
      </c>
      <c r="Z40" s="2366"/>
      <c r="AA40" s="1984" t="s">
        <v>550</v>
      </c>
      <c r="AB40" s="1984" t="s">
        <v>551</v>
      </c>
      <c r="AC40" s="1490" t="s">
        <v>450</v>
      </c>
      <c r="AD40" s="2271" t="s">
        <v>451</v>
      </c>
      <c r="AE40" s="2272"/>
      <c r="AF40" s="2280"/>
      <c r="AG40" s="2367"/>
      <c r="AH40" s="2366"/>
      <c r="AI40" s="1984" t="s">
        <v>548</v>
      </c>
      <c r="AJ40" s="1984" t="s">
        <v>549</v>
      </c>
      <c r="AK40" s="2366"/>
      <c r="AL40" s="1984" t="s">
        <v>550</v>
      </c>
      <c r="AM40" s="1984" t="s">
        <v>551</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553</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263</v>
      </c>
      <c r="B47" s="1364" t="s">
        <v>264</v>
      </c>
      <c r="C47" s="1364" t="s">
        <v>265</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553</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6CEC-5A65-D845-48DA-0.272E8C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479</v>
      </c>
      <c r="AH24" s="1508" t="s">
        <v>479</v>
      </c>
      <c r="AK24" s="1508" t="s">
        <v>516</v>
      </c>
      <c r="AL24" s="1508" t="s">
        <v>479</v>
      </c>
      <c r="AP24" s="1508" t="s">
        <v>479</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714</v>
      </c>
      <c r="W33" s="2252"/>
      <c r="X33" s="2252"/>
      <c r="Y33" s="2252"/>
      <c r="Z33" s="2252"/>
      <c r="AA33" s="2252"/>
      <c r="AB33" s="2252"/>
      <c r="AC33" s="327"/>
      <c r="AD33" s="2252" t="str">
        <f>IF(TITLE_NUMBER_PR_CHANGE="",IF(TITLE_NUMBER_PR="","",TITLE_NUMBER_PR),TITLE_NUMBER_PR_CHANGE)</f>
        <v>714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714</v>
      </c>
      <c r="W37" s="2252"/>
      <c r="X37" s="2252"/>
      <c r="Y37" s="2252"/>
      <c r="Z37" s="2252"/>
      <c r="AA37" s="2252"/>
      <c r="AB37" s="2252"/>
      <c r="AC37" s="327"/>
      <c r="AD37" s="2252" t="str">
        <f>IF(TITLE_NUMBER_PR_CHANGE="",IF(TITLE_NUMBER_PR="","",TITLE_NUMBER_PR),TITLE_NUMBER_PR_CHANGE)</f>
        <v>714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91</v>
      </c>
      <c r="T41" s="2210" t="s">
        <v>517</v>
      </c>
      <c r="U41" s="302"/>
      <c r="V41" s="2275" t="s">
        <v>433</v>
      </c>
      <c r="W41" s="2276"/>
      <c r="X41" s="2276"/>
      <c r="Y41" s="2276"/>
      <c r="Z41" s="2276"/>
      <c r="AA41" s="2276"/>
      <c r="AB41" s="2277"/>
      <c r="AC41" s="2278" t="s">
        <v>434</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488</v>
      </c>
      <c r="W44" s="1480" t="s">
        <v>489</v>
      </c>
      <c r="X44" s="1480" t="s">
        <v>488</v>
      </c>
      <c r="Y44" s="1480" t="s">
        <v>489</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554</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554</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D521-73C6-27AA-6EE9-0.9DFB022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555</v>
      </c>
      <c r="D2" s="1639"/>
      <c r="E2" s="547">
        <f>B2</f>
        <v>0</v>
      </c>
      <c r="F2" s="548"/>
      <c r="G2" s="1647" t="s">
        <v>556</v>
      </c>
      <c r="H2" s="1647" t="s">
        <v>556</v>
      </c>
      <c r="I2" s="1647" t="s">
        <v>556</v>
      </c>
      <c r="J2" s="290" t="s">
        <v>557</v>
      </c>
      <c r="K2" s="544"/>
      <c r="AF2" s="1632">
        <v>0</v>
      </c>
    </row>
    <row s="1643" customFormat="1" customHeight="1" ht="0.75" hidden="1">
      <c r="B3" s="2100"/>
      <c r="C3" s="1168"/>
      <c r="D3" s="549"/>
      <c r="E3" s="550"/>
      <c r="F3" s="551" t="s">
        <v>558</v>
      </c>
      <c r="G3" s="552"/>
      <c r="H3" s="552">
        <f>H4*H5+H7</f>
        <v>0</v>
      </c>
      <c r="I3" s="552">
        <f>I4*I5+I6</f>
        <v>0</v>
      </c>
      <c r="J3" s="553"/>
      <c r="AF3" s="1637">
        <v>0</v>
      </c>
    </row>
    <row customHeight="1" ht="23.25" hidden="1">
      <c r="B4" s="2100"/>
      <c r="C4" s="1168"/>
      <c r="D4" s="1639"/>
      <c r="E4" s="547" t="str">
        <f>B2&amp;".1"</f>
        <v>.1</v>
      </c>
      <c r="F4" s="554" t="s">
        <v>559</v>
      </c>
      <c r="G4" s="555"/>
      <c r="H4" s="542"/>
      <c r="I4" s="542"/>
      <c r="J4" s="290" t="s">
        <v>560</v>
      </c>
      <c r="K4" s="544"/>
      <c r="AF4" s="1632">
        <v>0</v>
      </c>
    </row>
    <row customHeight="1" ht="18.75" hidden="1">
      <c r="B5" s="2100"/>
      <c r="C5" s="1168"/>
      <c r="D5" s="1639"/>
      <c r="E5" s="547" t="str">
        <f>B2&amp;".2"</f>
        <v>.2</v>
      </c>
      <c r="F5" s="554" t="s">
        <v>561</v>
      </c>
      <c r="G5" s="1647" t="s">
        <v>562</v>
      </c>
      <c r="H5" s="542"/>
      <c r="I5" s="542"/>
      <c r="J5" s="290"/>
      <c r="K5" s="544"/>
      <c r="AF5" s="1632">
        <v>0</v>
      </c>
    </row>
    <row customHeight="1" ht="18.75" hidden="1">
      <c r="B6" s="2100"/>
      <c r="C6" s="1168"/>
      <c r="D6" s="1639"/>
      <c r="E6" s="547" t="str">
        <f>B2&amp;".3"</f>
        <v>.3</v>
      </c>
      <c r="F6" s="554" t="s">
        <v>563</v>
      </c>
      <c r="G6" s="1647" t="s">
        <v>562</v>
      </c>
      <c r="H6" s="542"/>
      <c r="I6" s="542"/>
      <c r="J6" s="290"/>
      <c r="K6" s="544"/>
      <c r="AF6" s="1632">
        <v>0</v>
      </c>
    </row>
    <row customHeight="1" ht="18.75" hidden="1">
      <c r="B7" s="2100"/>
      <c r="C7" s="1168"/>
      <c r="D7" s="1639"/>
      <c r="E7" s="547" t="str">
        <f>B2&amp;".4"</f>
        <v>.4</v>
      </c>
      <c r="F7" s="554" t="s">
        <v>564</v>
      </c>
      <c r="G7" s="1647" t="s">
        <v>556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562</v>
      </c>
      <c r="H9" s="542"/>
      <c r="I9" s="542"/>
      <c r="J9" s="543" t="s">
        <v>565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566</v>
      </c>
      <c r="H11" s="542"/>
      <c r="I11" s="542"/>
      <c r="J11" s="290" t="s">
        <v>567</v>
      </c>
      <c r="K11" s="544"/>
      <c r="AF11" s="1632">
        <v>0</v>
      </c>
    </row>
    <row customHeight="1" ht="11.25" hidden="1">
      <c r="AF12" s="1632">
        <v>0</v>
      </c>
    </row>
    <row customHeight="1" ht="22.5" hidden="1">
      <c r="D13" s="1639"/>
      <c r="E13" s="547"/>
      <c r="F13" s="541"/>
      <c r="G13" s="970" t="s">
        <v>568</v>
      </c>
      <c r="H13" s="546"/>
      <c r="I13" s="546"/>
      <c r="J13" s="746" t="s">
        <v>569</v>
      </c>
      <c r="K13" s="544"/>
      <c r="AF13" s="1632">
        <v>0</v>
      </c>
    </row>
    <row customHeight="1" ht="11.25" hidden="1">
      <c r="AF14" s="1632">
        <v>0</v>
      </c>
    </row>
    <row customHeight="1" ht="22.5" hidden="1">
      <c r="D15" s="1639"/>
      <c r="E15" s="547"/>
      <c r="F15" s="541"/>
      <c r="G15" s="1647" t="s">
        <v>570</v>
      </c>
      <c r="H15" s="546"/>
      <c r="I15" s="546"/>
      <c r="J15" s="290" t="s">
        <v>571</v>
      </c>
      <c r="K15" s="544"/>
      <c r="AF15" s="1632">
        <v>0</v>
      </c>
    </row>
    <row customHeight="1" ht="11.25" hidden="1">
      <c r="AF16" s="1632">
        <v>0</v>
      </c>
    </row>
    <row customHeight="1" ht="22.5" hidden="1">
      <c r="D17" s="1639"/>
      <c r="E17" s="547"/>
      <c r="F17" s="541"/>
      <c r="G17" s="1647" t="s">
        <v>572</v>
      </c>
      <c r="H17" s="546"/>
      <c r="I17" s="546"/>
      <c r="J17" s="290" t="s">
        <v>573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"СамРЭК-Тепло Жигулевск"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91</v>
      </c>
      <c r="F29" s="1654" t="s">
        <v>309</v>
      </c>
      <c r="G29" s="1654" t="s">
        <v>576</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562</v>
      </c>
      <c r="H31" s="559">
        <f>SUMIF($K33:$K71,$K31,H33:H71)</f>
        <v>0</v>
      </c>
      <c r="I31" s="559">
        <f>SUMIF($K33:$K71,$K31,I33:I71)</f>
        <v>0</v>
      </c>
      <c r="J31" s="290" t="str">
        <f>FHD_NOTE_P_2</f>
        <v>Указывается суммарная себестоимость производимых товаров.</v>
      </c>
      <c r="K31" s="1637" t="s">
        <v>577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562</v>
      </c>
      <c r="H32" s="558"/>
      <c r="I32" s="558"/>
      <c r="J32" s="290" t="str">
        <f>FHD_NOTE_P_3</f>
        <v/>
      </c>
      <c r="K32" s="1637" t="str">
        <f>IF((LEN(E32)-LEN(SUBSTITUTE(E32,".","")))/LEN(".")=1,"p","")</f>
        <v>p</v>
      </c>
      <c r="AF32" s="1632">
        <v>11</v>
      </c>
    </row>
    <row customHeight="1" ht="11.25">
      <c r="A33" s="2372" t="s">
        <v>578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580</v>
      </c>
      <c r="D41" s="1639"/>
      <c r="E41" s="547" t="str">
        <f>FHD_NUM_P_5</f>
        <v/>
      </c>
      <c r="F41" s="1525" t="str">
        <f>FHD_P_5</f>
        <v/>
      </c>
      <c r="G41" s="1879" t="s">
        <v>562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583</v>
      </c>
      <c r="C47" s="1637"/>
      <c r="D47" s="576"/>
      <c r="E47" s="547" t="str">
        <f>FHD_NUM_P_11</f>
        <v>2.4</v>
      </c>
      <c r="F47" s="1525" t="str">
        <f>FHD_P_11</f>
        <v>Расходы на приобретение холодной воды, используемой в технологическом процессе</v>
      </c>
      <c r="G47" s="1879" t="s">
        <v>562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584</v>
      </c>
      <c r="C48" s="1637"/>
      <c r="D48" s="1639"/>
      <c r="E48" s="547" t="str">
        <f>FHD_NUM_P_12</f>
        <v>2.5</v>
      </c>
      <c r="F48" s="1525" t="str">
        <f>FHD_P_12</f>
        <v>Расходы на  химические реагенты, используемые в технологическом процессе</v>
      </c>
      <c r="G48" s="1879" t="s">
        <v>562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585</v>
      </c>
      <c r="I66" s="1650" t="s">
        <v>585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586</v>
      </c>
      <c r="C67" s="1637"/>
      <c r="D67" s="1639"/>
      <c r="E67" s="547" t="str">
        <f>FHD_NUM_P_31</f>
        <v/>
      </c>
      <c r="F67" s="1525" t="str">
        <f>FHD_P_31</f>
        <v/>
      </c>
      <c r="G67" s="1879" t="s">
        <v>562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585</v>
      </c>
      <c r="I68" s="1650" t="s">
        <v>585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587</v>
      </c>
      <c r="G71" s="573"/>
      <c r="H71" s="574"/>
      <c r="I71" s="574"/>
      <c r="J71" s="302"/>
      <c r="K71" s="1637"/>
      <c r="L71" s="1637"/>
      <c r="M71" s="1637"/>
      <c r="R71" s="1637"/>
      <c r="U71" s="545"/>
      <c r="AA71" s="1633"/>
      <c r="AB71" s="1633"/>
      <c r="AC71" s="1633"/>
      <c r="AD71" s="1633"/>
      <c r="AE71" s="1633"/>
      <c r="AF71" s="1161">
        <v>14</v>
      </c>
    </row>
    <row s="1367" customFormat="1" customHeight="1" ht="18.75">
      <c r="A72" s="990" t="s">
        <v>588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589</v>
      </c>
      <c r="C80" s="1637"/>
      <c r="D80" s="1639"/>
      <c r="E80" s="547" t="str">
        <f>FHD_NUM_P_42</f>
        <v/>
      </c>
      <c r="F80" s="2074" t="str">
        <f>FHD_P_42</f>
        <v/>
      </c>
      <c r="G80" s="2072" t="s">
        <v>562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590</v>
      </c>
      <c r="C82" s="736"/>
      <c r="D82" s="734"/>
      <c r="E82" s="547" t="str">
        <f>FHD_NUM_P_44</f>
        <v/>
      </c>
      <c r="F82" s="1881" t="str">
        <f>FHD_P_44</f>
        <v/>
      </c>
      <c r="G82" s="1882" t="s">
        <v>591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592</v>
      </c>
      <c r="C91" s="736"/>
      <c r="D91" s="734"/>
      <c r="E91" s="547" t="str">
        <f>FHD_NUM_P_53</f>
        <v/>
      </c>
      <c r="F91" s="1881" t="str">
        <f>FHD_P_53</f>
        <v/>
      </c>
      <c r="G91" s="1882" t="s">
        <v>591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594</v>
      </c>
      <c r="D96" s="1639"/>
      <c r="E96" s="547" t="str">
        <f>FHD_NUM_P_58</f>
        <v/>
      </c>
      <c r="F96" s="1881" t="str">
        <f>FHD_P_58</f>
        <v/>
      </c>
      <c r="G96" s="1882" t="s">
        <v>591</v>
      </c>
      <c r="H96" s="978"/>
      <c r="I96" s="578"/>
      <c r="J96" s="290" t="str">
        <f>FHD_NOTE_P_58</f>
        <v/>
      </c>
      <c r="K96" s="544"/>
      <c r="AF96" s="1632">
        <v>0</v>
      </c>
    </row>
    <row customHeight="1" ht="18.75" hidden="1">
      <c r="A97" s="2372"/>
      <c r="D97" s="1639"/>
      <c r="E97" s="547" t="str">
        <f>FHD_NUM_P_59</f>
        <v/>
      </c>
      <c r="F97" s="1881" t="str">
        <f>FHD_P_59</f>
        <v/>
      </c>
      <c r="G97" s="1882" t="s">
        <v>591</v>
      </c>
      <c r="H97" s="978"/>
      <c r="I97" s="578"/>
      <c r="J97" s="290" t="str">
        <f>FHD_NOTE_P_59</f>
        <v/>
      </c>
      <c r="K97" s="544"/>
      <c r="AF97" s="1632">
        <v>0</v>
      </c>
    </row>
    <row customHeight="1" ht="18.75" hidden="1">
      <c r="A98" s="2372"/>
      <c r="D98" s="1639"/>
      <c r="E98" s="547" t="str">
        <f>FHD_NUM_P_60</f>
        <v/>
      </c>
      <c r="F98" s="1881" t="str">
        <f>FHD_P_60</f>
        <v/>
      </c>
      <c r="G98" s="1882" t="s">
        <v>591</v>
      </c>
      <c r="H98" s="978"/>
      <c r="I98" s="578"/>
      <c r="J98" s="290" t="str">
        <f>FHD_NOTE_P_60</f>
        <v/>
      </c>
      <c r="K98" s="544"/>
      <c r="AF98" s="1632">
        <v>0</v>
      </c>
    </row>
    <row s="1367" customFormat="1" customHeight="1" ht="18.75">
      <c r="A99" s="2372" t="s">
        <v>595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596</v>
      </c>
      <c r="G101" s="573"/>
      <c r="H101" s="574"/>
      <c r="I101" s="574"/>
      <c r="J101" s="1005" t="s">
        <v>597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600</v>
      </c>
      <c r="H112" s="578"/>
      <c r="I112" s="578"/>
      <c r="J112" s="290" t="str">
        <f>FHD_NOTE_P_72</f>
        <v/>
      </c>
      <c r="K112" s="544"/>
      <c r="AF112" s="1632">
        <v>19</v>
      </c>
    </row>
    <row customHeight="1" ht="18.75">
      <c r="A113" s="990" t="s">
        <v>601</v>
      </c>
      <c r="D113" s="1639"/>
      <c r="E113" s="547" t="str">
        <f>FHD_NUM_P_73</f>
        <v>14</v>
      </c>
      <c r="F113" s="1881" t="str">
        <f>FHD_P_73</f>
        <v>Среднесписочная численность административно-управленческого персонала</v>
      </c>
      <c r="G113" s="971" t="s">
        <v>600</v>
      </c>
      <c r="H113" s="969"/>
      <c r="I113" s="969"/>
      <c r="J113" s="290" t="str">
        <f>FHD_NOTE_P_73</f>
        <v/>
      </c>
      <c r="K113" s="544"/>
      <c r="AF113" s="1632">
        <v>0</v>
      </c>
    </row>
    <row customHeight="1" ht="33.75" hidden="1">
      <c r="A114" s="990" t="s">
        <v>602</v>
      </c>
      <c r="D114" s="1639"/>
      <c r="E114" s="547" t="str">
        <f>FHD_NUM_P_74</f>
        <v/>
      </c>
      <c r="F114" s="1881" t="str">
        <f>FHD_P_74</f>
        <v/>
      </c>
      <c r="G114" s="1877" t="s">
        <v>603</v>
      </c>
      <c r="H114" s="578"/>
      <c r="I114" s="578"/>
      <c r="J114" s="290" t="str">
        <f>FHD_NOTE_P_74</f>
        <v/>
      </c>
      <c r="K114" s="544"/>
      <c r="AF114" s="1632">
        <v>0</v>
      </c>
    </row>
    <row s="1636" customFormat="1" customHeight="1" ht="18.75" hidden="1">
      <c r="A115" s="2374" t="s">
        <v>604</v>
      </c>
      <c r="B115" s="911"/>
      <c r="C115" s="736"/>
      <c r="D115" s="734"/>
      <c r="E115" s="547" t="str">
        <f>FHD_NUM_P_75</f>
        <v/>
      </c>
      <c r="F115" s="1881" t="str">
        <f>FHD_P_75</f>
        <v/>
      </c>
      <c r="G115" s="1877" t="s">
        <v>568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605</v>
      </c>
      <c r="G119" s="748"/>
      <c r="H119" s="749"/>
      <c r="I119" s="749"/>
      <c r="J119" s="1004" t="s">
        <v>606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596</v>
      </c>
      <c r="G122" s="573"/>
      <c r="H122" s="574"/>
      <c r="I122" s="574"/>
      <c r="J122" s="1005" t="s">
        <v>608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596</v>
      </c>
      <c r="G125" s="573"/>
      <c r="H125" s="574"/>
      <c r="I125" s="574"/>
      <c r="J125" s="1005" t="s">
        <v>609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598</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598</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9C66C-EFF9-1148-7B32-0.5E99DF5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"СамРЭК-Тепло Жигулевск"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91</v>
      </c>
      <c r="E10" s="2128" t="s">
        <v>91</v>
      </c>
      <c r="F10" s="2128"/>
      <c r="G10" s="522" t="s">
        <v>309</v>
      </c>
      <c r="H10" s="2128" t="s">
        <v>91</v>
      </c>
      <c r="I10" s="2128"/>
      <c r="J10" s="522" t="s">
        <v>612</v>
      </c>
      <c r="K10" s="522" t="s">
        <v>613</v>
      </c>
      <c r="L10" s="2128" t="s">
        <v>91</v>
      </c>
      <c r="M10" s="2128"/>
      <c r="N10" s="522" t="s">
        <v>614</v>
      </c>
      <c r="O10" s="522" t="s">
        <v>615</v>
      </c>
      <c r="P10" s="522" t="s">
        <v>616</v>
      </c>
      <c r="Q10" s="522" t="s">
        <v>617</v>
      </c>
      <c r="R10" s="522" t="s">
        <v>618</v>
      </c>
      <c r="S10" s="2128"/>
      <c r="T10" s="335"/>
      <c r="CF10" s="506">
        <v>46</v>
      </c>
    </row>
    <row s="1643" customFormat="1" customHeight="1" ht="15" hidden="1">
      <c r="A11" s="1053"/>
      <c r="D11" s="1026" t="s">
        <v>112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06EC5-36AF-C73B-FA5C-0.736900D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625</v>
      </c>
      <c r="C2" s="2054" t="s">
        <v>626</v>
      </c>
      <c r="D2" s="2053" t="s">
        <v>627</v>
      </c>
      <c r="E2" s="2057">
        <f>RIGHT(I2,LEN(I2)-SEARCH("#",SUBSTITUTE(I2,".","#",LEN(I2)-LEN(SUBSTITUTE(I2,".","")))))</f>
      </c>
      <c r="F2" s="2059">
        <f>J2</f>
        <v>0</v>
      </c>
      <c r="G2" s="1637"/>
      <c r="H2" s="2060"/>
      <c r="I2" s="2050"/>
      <c r="J2" s="541"/>
      <c r="K2" s="2020" t="s">
        <v>566</v>
      </c>
      <c r="L2" s="752"/>
      <c r="M2" s="752"/>
      <c r="N2" s="544"/>
      <c r="O2" s="1526" t="s">
        <v>567</v>
      </c>
      <c r="P2" s="544"/>
      <c r="Q2" s="1637"/>
      <c r="R2" s="1637"/>
      <c r="W2" s="1637"/>
      <c r="Z2" s="545"/>
      <c r="AF2" s="1633"/>
      <c r="AG2" s="1633"/>
      <c r="AH2" s="1633"/>
      <c r="AI2" s="1633"/>
      <c r="AJ2" s="1633"/>
      <c r="AK2" s="1367">
        <v>0</v>
      </c>
    </row>
    <row customHeight="1" ht="11.25" hidden="1">
      <c r="E3" s="2052" t="s">
        <v>628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629</v>
      </c>
      <c r="J6" s="2308"/>
      <c r="K6" s="2308"/>
      <c r="L6" s="2308"/>
      <c r="M6" s="2308"/>
      <c r="O6" s="557"/>
      <c r="AK6" s="1632">
        <v>55</v>
      </c>
    </row>
    <row customHeight="1" ht="25.2">
      <c r="I7" s="2250" t="str">
        <f>IF(org=0,"Не определено",org)</f>
        <v>ООО "СамРЭК-Тепло Жигулевск"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630</v>
      </c>
      <c r="I10" s="712"/>
      <c r="J10" s="2368" t="s">
        <v>108</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631</v>
      </c>
      <c r="I11" s="712"/>
      <c r="J11" s="2368" t="s">
        <v>574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632</v>
      </c>
      <c r="I12" s="1663"/>
      <c r="J12" s="2368" t="s">
        <v>575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633</v>
      </c>
      <c r="F13" s="2051" t="s">
        <v>634</v>
      </c>
      <c r="I13" s="2370" t="s">
        <v>307</v>
      </c>
      <c r="J13" s="2371"/>
      <c r="K13" s="2371"/>
      <c r="L13" s="2028"/>
      <c r="M13" s="2068"/>
      <c r="O13" s="2128"/>
      <c r="AK13" s="1632">
        <v>11</v>
      </c>
    </row>
    <row customHeight="1" ht="24">
      <c r="I14" s="2021" t="s">
        <v>91</v>
      </c>
      <c r="J14" s="2021" t="s">
        <v>309</v>
      </c>
      <c r="K14" s="2021" t="s">
        <v>576</v>
      </c>
      <c r="L14" s="2061" t="s">
        <v>310</v>
      </c>
      <c r="M14" s="2062" t="s">
        <v>310</v>
      </c>
      <c r="O14" s="2128"/>
      <c r="AK14" s="1632">
        <v>23</v>
      </c>
    </row>
    <row customHeight="1" ht="24">
      <c r="A15" s="2055"/>
      <c r="B15" s="2054" t="s">
        <v>635</v>
      </c>
      <c r="C15" s="2054" t="s">
        <v>636</v>
      </c>
      <c r="D15" s="2053" t="s">
        <v>637</v>
      </c>
      <c r="E15" s="2057" t="s">
        <v>638</v>
      </c>
      <c r="F15" s="2057" t="s">
        <v>638</v>
      </c>
      <c r="G15" s="1637" t="s">
        <v>598</v>
      </c>
      <c r="H15" s="2022"/>
      <c r="I15" s="1631">
        <v>1</v>
      </c>
      <c r="J15" s="2023" t="s">
        <v>639</v>
      </c>
      <c r="K15" s="2021" t="s">
        <v>313</v>
      </c>
      <c r="L15" s="663"/>
      <c r="M15" s="819"/>
      <c r="N15" s="544" t="s">
        <v>640</v>
      </c>
      <c r="O15" s="1526" t="s">
        <v>641</v>
      </c>
      <c r="P15" s="544" t="s">
        <v>640</v>
      </c>
      <c r="AK15" s="1632">
        <v>23</v>
      </c>
    </row>
    <row customHeight="1" ht="35.699999999999996">
      <c r="A16" s="2055"/>
      <c r="B16" s="2054" t="s">
        <v>642</v>
      </c>
      <c r="C16" s="2054" t="s">
        <v>643</v>
      </c>
      <c r="D16" s="2053" t="s">
        <v>627</v>
      </c>
      <c r="E16" s="2057" t="s">
        <v>638</v>
      </c>
      <c r="F16" s="2057" t="s">
        <v>638</v>
      </c>
      <c r="H16" s="2022"/>
      <c r="I16" s="1630">
        <v>2</v>
      </c>
      <c r="J16" s="2064" t="s">
        <v>644</v>
      </c>
      <c r="K16" s="2063" t="s">
        <v>566</v>
      </c>
      <c r="L16" s="2069"/>
      <c r="M16" s="1677"/>
      <c r="N16" s="544" t="s">
        <v>640</v>
      </c>
      <c r="O16" s="1526" t="s">
        <v>645</v>
      </c>
      <c r="P16" s="544" t="s">
        <v>640</v>
      </c>
      <c r="AK16" s="1632">
        <v>34</v>
      </c>
    </row>
    <row s="1643" customFormat="1" customHeight="1" ht="17.25" hidden="1">
      <c r="A17" s="1168"/>
      <c r="B17" s="1168"/>
      <c r="C17" s="1168"/>
      <c r="D17" s="1168"/>
      <c r="E17" s="1168"/>
      <c r="H17" s="1325"/>
      <c r="I17" s="1014" t="s">
        <v>646</v>
      </c>
      <c r="J17" s="992"/>
      <c r="K17" s="1014"/>
      <c r="L17" s="993"/>
      <c r="M17" s="993"/>
      <c r="O17" s="1386"/>
      <c r="AK17" s="1637">
        <v>1</v>
      </c>
    </row>
    <row s="1367" customFormat="1" customHeight="1" ht="24">
      <c r="A18" s="988"/>
      <c r="B18" s="988"/>
      <c r="C18" s="988"/>
      <c r="D18" s="988"/>
      <c r="E18" s="988"/>
      <c r="G18" s="1637"/>
      <c r="H18" s="1634"/>
      <c r="I18" s="571"/>
      <c r="J18" s="572" t="s">
        <v>596</v>
      </c>
      <c r="K18" s="573"/>
      <c r="L18" s="2071"/>
      <c r="M18" s="574"/>
      <c r="N18" s="544"/>
      <c r="O18" s="1526" t="s">
        <v>597</v>
      </c>
      <c r="P18" s="544"/>
      <c r="Q18" s="1637"/>
      <c r="R18" s="1637"/>
      <c r="W18" s="1637"/>
      <c r="Z18" s="545"/>
      <c r="AF18" s="1633"/>
      <c r="AG18" s="1633"/>
      <c r="AH18" s="1633"/>
      <c r="AI18" s="1633"/>
      <c r="AJ18" s="1633"/>
      <c r="AK18" s="1367">
        <v>23</v>
      </c>
    </row>
    <row customHeight="1" ht="19.95">
      <c r="A19" s="2055"/>
      <c r="B19" s="2054" t="s">
        <v>647</v>
      </c>
      <c r="C19" s="2054" t="s">
        <v>648</v>
      </c>
      <c r="D19" s="2053" t="s">
        <v>627</v>
      </c>
      <c r="E19" s="2057" t="s">
        <v>638</v>
      </c>
      <c r="F19" s="2057" t="s">
        <v>638</v>
      </c>
      <c r="H19" s="2022"/>
      <c r="I19" s="1665">
        <v>3</v>
      </c>
      <c r="J19" s="2023" t="s">
        <v>648</v>
      </c>
      <c r="K19" s="2019" t="s">
        <v>566</v>
      </c>
      <c r="L19" s="728"/>
      <c r="M19" s="558"/>
      <c r="N19" s="544"/>
      <c r="O19" s="1526" t="s">
        <v>649</v>
      </c>
      <c r="P19" s="544"/>
      <c r="AK19" s="1632">
        <v>19</v>
      </c>
    </row>
    <row customHeight="1" ht="77.7">
      <c r="A20" s="2055"/>
      <c r="B20" s="2054" t="s">
        <v>650</v>
      </c>
      <c r="C20" s="2054" t="s">
        <v>651</v>
      </c>
      <c r="D20" s="2053" t="s">
        <v>627</v>
      </c>
      <c r="E20" s="2057" t="s">
        <v>638</v>
      </c>
      <c r="F20" s="2057" t="s">
        <v>638</v>
      </c>
      <c r="H20" s="2022"/>
      <c r="I20" s="1665">
        <v>4</v>
      </c>
      <c r="J20" s="2023" t="s">
        <v>652</v>
      </c>
      <c r="K20" s="2019" t="s">
        <v>593</v>
      </c>
      <c r="L20" s="728"/>
      <c r="M20" s="558"/>
      <c r="N20" s="544"/>
      <c r="O20" s="1526"/>
      <c r="P20" s="544"/>
      <c r="AK20" s="1632">
        <v>74</v>
      </c>
    </row>
    <row customHeight="1" ht="35.699999999999996">
      <c r="A21" s="2055"/>
      <c r="B21" s="2054" t="s">
        <v>653</v>
      </c>
      <c r="C21" s="2054" t="s">
        <v>654</v>
      </c>
      <c r="D21" s="2053" t="s">
        <v>627</v>
      </c>
      <c r="E21" s="2057" t="s">
        <v>638</v>
      </c>
      <c r="F21" s="2057" t="s">
        <v>638</v>
      </c>
      <c r="H21" s="2022"/>
      <c r="I21" s="1665">
        <v>5</v>
      </c>
      <c r="J21" s="2023" t="s">
        <v>655</v>
      </c>
      <c r="K21" s="2019" t="s">
        <v>593</v>
      </c>
      <c r="L21" s="728"/>
      <c r="M21" s="558"/>
      <c r="N21" s="544"/>
      <c r="O21" s="1526" t="s">
        <v>649</v>
      </c>
      <c r="P21" s="544"/>
      <c r="AK21" s="1632">
        <v>34</v>
      </c>
    </row>
    <row customHeight="1" ht="48.29999999999999">
      <c r="A22" s="2055"/>
      <c r="B22" s="2054" t="s">
        <v>656</v>
      </c>
      <c r="C22" s="2054" t="s">
        <v>657</v>
      </c>
      <c r="D22" s="2053" t="s">
        <v>627</v>
      </c>
      <c r="E22" s="2057" t="s">
        <v>638</v>
      </c>
      <c r="F22" s="2057" t="s">
        <v>638</v>
      </c>
      <c r="H22" s="2022"/>
      <c r="I22" s="1665">
        <v>6</v>
      </c>
      <c r="J22" s="2023" t="s">
        <v>658</v>
      </c>
      <c r="K22" s="2019" t="s">
        <v>593</v>
      </c>
      <c r="L22" s="728"/>
      <c r="M22" s="558"/>
      <c r="N22" s="544"/>
      <c r="O22" s="1526" t="s">
        <v>659</v>
      </c>
      <c r="P22" s="544"/>
      <c r="AK22" s="1632">
        <v>46</v>
      </c>
    </row>
    <row customHeight="1" ht="19.95">
      <c r="A23" s="2055"/>
      <c r="B23" s="2054" t="s">
        <v>660</v>
      </c>
      <c r="C23" s="2054" t="s">
        <v>661</v>
      </c>
      <c r="D23" s="2053" t="s">
        <v>627</v>
      </c>
      <c r="E23" s="2057" t="s">
        <v>638</v>
      </c>
      <c r="F23" s="2057" t="s">
        <v>638</v>
      </c>
      <c r="H23" s="2022"/>
      <c r="I23" s="1665" t="s">
        <v>662</v>
      </c>
      <c r="J23" s="1525" t="s">
        <v>663</v>
      </c>
      <c r="K23" s="2019" t="s">
        <v>593</v>
      </c>
      <c r="L23" s="728"/>
      <c r="M23" s="558"/>
      <c r="N23" s="544"/>
      <c r="O23" s="1526" t="s">
        <v>649</v>
      </c>
      <c r="P23" s="544"/>
      <c r="AK23" s="1632">
        <v>19</v>
      </c>
    </row>
    <row customHeight="1" ht="19.95">
      <c r="A24" s="2055"/>
      <c r="B24" s="2054" t="s">
        <v>664</v>
      </c>
      <c r="C24" s="2054" t="s">
        <v>665</v>
      </c>
      <c r="D24" s="2053" t="s">
        <v>627</v>
      </c>
      <c r="E24" s="2057" t="s">
        <v>638</v>
      </c>
      <c r="F24" s="2057" t="s">
        <v>638</v>
      </c>
      <c r="H24" s="2022"/>
      <c r="I24" s="1665" t="s">
        <v>666</v>
      </c>
      <c r="J24" s="1525" t="s">
        <v>667</v>
      </c>
      <c r="K24" s="2019" t="s">
        <v>593</v>
      </c>
      <c r="L24" s="728"/>
      <c r="M24" s="558"/>
      <c r="N24" s="544"/>
      <c r="O24" s="1526"/>
      <c r="P24" s="544"/>
      <c r="AK24" s="1632">
        <v>19</v>
      </c>
    </row>
    <row customHeight="1" ht="24">
      <c r="A25" s="2055"/>
      <c r="B25" s="2054" t="s">
        <v>668</v>
      </c>
      <c r="C25" s="2054" t="s">
        <v>669</v>
      </c>
      <c r="D25" s="2053" t="s">
        <v>627</v>
      </c>
      <c r="E25" s="2057" t="s">
        <v>638</v>
      </c>
      <c r="F25" s="2057" t="s">
        <v>638</v>
      </c>
      <c r="H25" s="2022"/>
      <c r="I25" s="1665" t="s">
        <v>670</v>
      </c>
      <c r="J25" s="1525" t="s">
        <v>671</v>
      </c>
      <c r="K25" s="2019" t="s">
        <v>593</v>
      </c>
      <c r="L25" s="728"/>
      <c r="M25" s="558"/>
      <c r="N25" s="544"/>
      <c r="O25" s="1526"/>
      <c r="P25" s="544"/>
      <c r="AK25" s="1632">
        <v>23</v>
      </c>
    </row>
    <row customHeight="1" ht="24">
      <c r="A26" s="2055"/>
      <c r="B26" s="2054" t="s">
        <v>672</v>
      </c>
      <c r="C26" s="2054" t="s">
        <v>673</v>
      </c>
      <c r="D26" s="2053" t="s">
        <v>627</v>
      </c>
      <c r="E26" s="2057" t="s">
        <v>638</v>
      </c>
      <c r="F26" s="2057" t="s">
        <v>638</v>
      </c>
      <c r="H26" s="2022"/>
      <c r="I26" s="1665">
        <v>7</v>
      </c>
      <c r="J26" s="2023" t="s">
        <v>673</v>
      </c>
      <c r="K26" s="2019" t="s">
        <v>674</v>
      </c>
      <c r="L26" s="728"/>
      <c r="M26" s="558"/>
      <c r="N26" s="544"/>
      <c r="O26" s="1526"/>
      <c r="P26" s="544"/>
      <c r="AK26" s="1632">
        <v>23</v>
      </c>
    </row>
    <row customHeight="1" ht="24">
      <c r="A27" s="2055"/>
      <c r="B27" s="2054" t="s">
        <v>675</v>
      </c>
      <c r="C27" s="2054" t="s">
        <v>676</v>
      </c>
      <c r="D27" s="2053" t="s">
        <v>627</v>
      </c>
      <c r="E27" s="2057" t="s">
        <v>638</v>
      </c>
      <c r="F27" s="2057" t="s">
        <v>638</v>
      </c>
      <c r="H27" s="2022"/>
      <c r="I27" s="1665">
        <v>8</v>
      </c>
      <c r="J27" s="2023" t="s">
        <v>676</v>
      </c>
      <c r="K27" s="2019" t="s">
        <v>599</v>
      </c>
      <c r="L27" s="728"/>
      <c r="M27" s="558"/>
      <c r="N27" s="544"/>
      <c r="O27" s="1526"/>
      <c r="P27" s="544"/>
      <c r="AK27" s="1632">
        <v>23</v>
      </c>
    </row>
    <row customHeight="1" ht="35.699999999999996">
      <c r="A28" s="2055"/>
      <c r="B28" s="2054" t="s">
        <v>677</v>
      </c>
      <c r="C28" s="2054" t="s">
        <v>678</v>
      </c>
      <c r="D28" s="2053" t="s">
        <v>627</v>
      </c>
      <c r="E28" s="2057" t="s">
        <v>638</v>
      </c>
      <c r="F28" s="2057" t="s">
        <v>638</v>
      </c>
      <c r="H28" s="2022"/>
      <c r="I28" s="1676">
        <v>9</v>
      </c>
      <c r="J28" s="2023" t="s">
        <v>679</v>
      </c>
      <c r="K28" s="2019" t="s">
        <v>570</v>
      </c>
      <c r="L28" s="728"/>
      <c r="M28" s="558"/>
      <c r="N28" s="544"/>
      <c r="O28" s="1526"/>
      <c r="P28" s="544"/>
      <c r="AK28" s="1632">
        <v>34</v>
      </c>
    </row>
    <row customHeight="1" ht="35.699999999999996">
      <c r="A29" s="2055"/>
      <c r="B29" s="2054" t="s">
        <v>680</v>
      </c>
      <c r="C29" s="2054" t="s">
        <v>681</v>
      </c>
      <c r="D29" s="2053" t="s">
        <v>627</v>
      </c>
      <c r="E29" s="2057" t="s">
        <v>638</v>
      </c>
      <c r="F29" s="2057" t="s">
        <v>638</v>
      </c>
      <c r="H29" s="2022"/>
      <c r="I29" s="1676">
        <v>10</v>
      </c>
      <c r="J29" s="2023" t="s">
        <v>682</v>
      </c>
      <c r="K29" s="2019" t="s">
        <v>570</v>
      </c>
      <c r="L29" s="728"/>
      <c r="M29" s="558"/>
      <c r="N29" s="544"/>
      <c r="O29" s="1526"/>
      <c r="P29" s="544"/>
      <c r="AK29" s="1632">
        <v>34</v>
      </c>
    </row>
    <row customHeight="1" ht="24">
      <c r="A30" s="2055"/>
      <c r="B30" s="2054" t="s">
        <v>683</v>
      </c>
      <c r="C30" s="2054" t="s">
        <v>684</v>
      </c>
      <c r="D30" s="2053" t="s">
        <v>627</v>
      </c>
      <c r="E30" s="2057" t="s">
        <v>638</v>
      </c>
      <c r="F30" s="2057" t="s">
        <v>638</v>
      </c>
      <c r="H30" s="2022"/>
      <c r="I30" s="1676">
        <v>11</v>
      </c>
      <c r="J30" s="2023" t="s">
        <v>684</v>
      </c>
      <c r="K30" s="2019" t="s">
        <v>600</v>
      </c>
      <c r="L30" s="2070"/>
      <c r="M30" s="1622"/>
      <c r="N30" s="544"/>
      <c r="O30" s="1526"/>
      <c r="P30" s="544"/>
      <c r="AK30" s="1632">
        <v>23</v>
      </c>
    </row>
    <row customHeight="1" ht="24">
      <c r="A31" s="2055"/>
      <c r="B31" s="2054" t="s">
        <v>685</v>
      </c>
      <c r="C31" s="2054" t="s">
        <v>686</v>
      </c>
      <c r="D31" s="2053" t="s">
        <v>627</v>
      </c>
      <c r="E31" s="2057" t="s">
        <v>638</v>
      </c>
      <c r="F31" s="2057" t="s">
        <v>638</v>
      </c>
      <c r="H31" s="2022"/>
      <c r="I31" s="1676">
        <v>12</v>
      </c>
      <c r="J31" s="2023" t="s">
        <v>686</v>
      </c>
      <c r="K31" s="2019" t="s">
        <v>600</v>
      </c>
      <c r="L31" s="2070"/>
      <c r="M31" s="1622"/>
      <c r="N31" s="544"/>
      <c r="O31" s="1526"/>
      <c r="P31" s="544"/>
      <c r="AK31" s="1632">
        <v>23</v>
      </c>
    </row>
    <row customHeight="1" ht="48.29999999999999">
      <c r="A32" s="2055"/>
      <c r="B32" s="2054" t="s">
        <v>687</v>
      </c>
      <c r="C32" s="2054" t="s">
        <v>688</v>
      </c>
      <c r="D32" s="2053" t="s">
        <v>627</v>
      </c>
      <c r="E32" s="2057" t="s">
        <v>638</v>
      </c>
      <c r="F32" s="2057" t="s">
        <v>638</v>
      </c>
      <c r="H32" s="2022"/>
      <c r="I32" s="1676">
        <v>13</v>
      </c>
      <c r="J32" s="2023" t="s">
        <v>689</v>
      </c>
      <c r="K32" s="2019" t="s">
        <v>610</v>
      </c>
      <c r="L32" s="728"/>
      <c r="M32" s="558"/>
      <c r="N32" s="544"/>
      <c r="O32" s="1526" t="s">
        <v>649</v>
      </c>
      <c r="P32" s="544"/>
      <c r="AK32" s="1632">
        <v>46</v>
      </c>
    </row>
    <row s="1367" customFormat="1" customHeight="1" ht="48.29999999999999">
      <c r="A33" s="2055"/>
      <c r="B33" s="2054" t="s">
        <v>690</v>
      </c>
      <c r="C33" s="2054" t="s">
        <v>691</v>
      </c>
      <c r="D33" s="2053" t="s">
        <v>627</v>
      </c>
      <c r="E33" s="2057" t="s">
        <v>638</v>
      </c>
      <c r="F33" s="2057" t="s">
        <v>638</v>
      </c>
      <c r="G33" s="1637"/>
      <c r="H33" s="2022"/>
      <c r="I33" s="1676">
        <v>14</v>
      </c>
      <c r="J33" s="2035" t="s">
        <v>692</v>
      </c>
      <c r="K33" s="2024" t="s">
        <v>693</v>
      </c>
      <c r="L33" s="728"/>
      <c r="M33" s="558"/>
      <c r="N33" s="544"/>
      <c r="O33" s="1526" t="s">
        <v>649</v>
      </c>
      <c r="P33" s="544"/>
      <c r="Q33" s="1637"/>
      <c r="R33" s="1637"/>
      <c r="W33" s="1637"/>
      <c r="Z33" s="545"/>
      <c r="AF33" s="1633"/>
      <c r="AG33" s="1633"/>
      <c r="AH33" s="1633"/>
      <c r="AI33" s="1633"/>
      <c r="AJ33" s="1633"/>
      <c r="AK33" s="1367">
        <v>46</v>
      </c>
    </row>
    <row customHeight="1" ht="108">
      <c r="A34" s="2055"/>
      <c r="B34" s="2054" t="s">
        <v>694</v>
      </c>
      <c r="C34" s="2054" t="s">
        <v>695</v>
      </c>
      <c r="D34" s="2053" t="s">
        <v>637</v>
      </c>
      <c r="E34" s="2057" t="s">
        <v>638</v>
      </c>
      <c r="F34" s="2057" t="s">
        <v>638</v>
      </c>
      <c r="G34" s="1637" t="s">
        <v>598</v>
      </c>
      <c r="H34" s="2022"/>
      <c r="I34" s="2033">
        <v>15</v>
      </c>
      <c r="J34" s="2034" t="s">
        <v>696</v>
      </c>
      <c r="K34" s="2019" t="s">
        <v>313</v>
      </c>
      <c r="L34" s="386"/>
      <c r="M34" s="1165"/>
      <c r="N34" s="544"/>
      <c r="O34" s="1526" t="s">
        <v>641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072C5-6C7E-893D-55E5-0.DABEAB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697</v>
      </c>
      <c r="C2" s="2054" t="s">
        <v>698</v>
      </c>
      <c r="D2" s="2053" t="s">
        <v>637</v>
      </c>
      <c r="E2" s="2059">
        <f>I2-3</f>
        <v>-3</v>
      </c>
      <c r="F2" s="2059">
        <f>J2</f>
        <v>0</v>
      </c>
      <c r="H2" s="1731" t="s">
        <v>453</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699</v>
      </c>
      <c r="J5" s="2249"/>
      <c r="K5" s="2249"/>
      <c r="L5" s="2249"/>
      <c r="M5" s="267"/>
      <c r="W5" s="1632">
        <v>48</v>
      </c>
    </row>
    <row customHeight="1" ht="18">
      <c r="H6" s="377"/>
      <c r="I6" s="2250" t="str">
        <f>IF(org=0,"Не определено",org)</f>
        <v>ООО "СамРЭК-Тепло Жигулевск"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628</v>
      </c>
      <c r="F9" s="2052" t="s">
        <v>634</v>
      </c>
      <c r="H9" s="377"/>
      <c r="I9" s="2026" t="s">
        <v>91</v>
      </c>
      <c r="J9" s="2027" t="s">
        <v>309</v>
      </c>
      <c r="K9" s="2065" t="s">
        <v>576</v>
      </c>
      <c r="L9" s="2066" t="s">
        <v>310</v>
      </c>
      <c r="M9" s="2390"/>
      <c r="W9" s="1632">
        <v>34</v>
      </c>
    </row>
    <row customHeight="1" ht="35.699999999999996">
      <c r="B10" s="2054" t="s">
        <v>700</v>
      </c>
      <c r="C10" s="2054" t="s">
        <v>701</v>
      </c>
      <c r="D10" s="2053" t="s">
        <v>637</v>
      </c>
      <c r="E10" s="2057" t="s">
        <v>638</v>
      </c>
      <c r="F10" s="2057" t="s">
        <v>638</v>
      </c>
      <c r="H10" s="377"/>
      <c r="I10" s="2025" t="s">
        <v>112</v>
      </c>
      <c r="J10" s="1887" t="s">
        <v>702</v>
      </c>
      <c r="K10" s="2019" t="s">
        <v>313</v>
      </c>
      <c r="L10" s="819"/>
      <c r="M10" s="298" t="s">
        <v>703</v>
      </c>
      <c r="W10" s="1632">
        <v>34</v>
      </c>
    </row>
    <row customHeight="1" ht="50.25">
      <c r="B11" s="2054" t="s">
        <v>704</v>
      </c>
      <c r="C11" s="2054" t="s">
        <v>705</v>
      </c>
      <c r="D11" s="2053" t="s">
        <v>637</v>
      </c>
      <c r="E11" s="2057" t="s">
        <v>638</v>
      </c>
      <c r="F11" s="2057" t="s">
        <v>638</v>
      </c>
      <c r="H11" s="377"/>
      <c r="I11" s="2025" t="s">
        <v>113</v>
      </c>
      <c r="J11" s="1887" t="s">
        <v>706</v>
      </c>
      <c r="K11" s="2019" t="s">
        <v>313</v>
      </c>
      <c r="L11" s="819"/>
      <c r="M11" s="298" t="s">
        <v>703</v>
      </c>
      <c r="W11" s="1632">
        <v>48</v>
      </c>
    </row>
    <row customHeight="1" ht="48.29999999999999">
      <c r="B12" s="2054" t="s">
        <v>707</v>
      </c>
      <c r="C12" s="2054" t="s">
        <v>708</v>
      </c>
      <c r="D12" s="2053" t="s">
        <v>637</v>
      </c>
      <c r="E12" s="2057" t="s">
        <v>638</v>
      </c>
      <c r="F12" s="2057" t="s">
        <v>638</v>
      </c>
      <c r="H12" s="1689"/>
      <c r="I12" s="2025" t="s">
        <v>93</v>
      </c>
      <c r="J12" s="2032" t="s">
        <v>709</v>
      </c>
      <c r="K12" s="2019" t="s">
        <v>313</v>
      </c>
      <c r="L12" s="819"/>
      <c r="M12" s="298" t="s">
        <v>710</v>
      </c>
      <c r="N12" s="1625"/>
      <c r="P12" s="1632"/>
      <c r="W12" s="1632">
        <v>46</v>
      </c>
    </row>
    <row customHeight="1" ht="14.699999999999998">
      <c r="E13" s="344"/>
      <c r="H13" s="377"/>
      <c r="I13" s="348"/>
      <c r="J13" s="652" t="s">
        <v>711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C4B34-D243-463F-EF89-0.31CEC83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562</v>
      </c>
      <c r="H2" s="542"/>
      <c r="I2" s="542"/>
      <c r="J2" s="543" t="s">
        <v>712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713</v>
      </c>
      <c r="F6" s="2308"/>
      <c r="G6" s="2308"/>
      <c r="H6" s="2308"/>
      <c r="I6" s="2308"/>
      <c r="J6" s="557"/>
      <c r="AF6" s="1632">
        <v>30</v>
      </c>
    </row>
    <row customHeight="1" ht="11.549999999999999">
      <c r="E7" s="2250" t="str">
        <f>IF(org=0,"Не определено",org)</f>
        <v>ООО "СамРЭК-Тепло Жигулевск"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91</v>
      </c>
      <c r="F14" s="1635" t="s">
        <v>309</v>
      </c>
      <c r="G14" s="1635" t="s">
        <v>576</v>
      </c>
      <c r="H14" s="1635" t="s">
        <v>310</v>
      </c>
      <c r="I14" s="1635" t="s">
        <v>310</v>
      </c>
      <c r="J14" s="2128"/>
      <c r="AF14" s="1632">
        <v>23</v>
      </c>
    </row>
    <row customHeight="1" ht="19.95">
      <c r="D15" s="1639"/>
      <c r="E15" s="1631" t="s">
        <v>112</v>
      </c>
      <c r="F15" s="708" t="s">
        <v>714</v>
      </c>
      <c r="G15" s="1647" t="s">
        <v>562</v>
      </c>
      <c r="H15" s="558"/>
      <c r="I15" s="558"/>
      <c r="J15" s="290" t="s">
        <v>715</v>
      </c>
      <c r="K15" s="544" t="s">
        <v>640</v>
      </c>
      <c r="AF15" s="1632">
        <v>19</v>
      </c>
    </row>
    <row customHeight="1" ht="35.699999999999996">
      <c r="D16" s="1639"/>
      <c r="E16" s="1631" t="s">
        <v>113</v>
      </c>
      <c r="F16" s="708" t="s">
        <v>716</v>
      </c>
      <c r="G16" s="1647" t="s">
        <v>562</v>
      </c>
      <c r="H16" s="559">
        <f>SUM(H17,H20:H32)</f>
        <v>0</v>
      </c>
      <c r="I16" s="559">
        <f>SUM(I17,I20,I23,I26,I29:I32)</f>
        <v>0</v>
      </c>
      <c r="J16" s="290" t="s">
        <v>717</v>
      </c>
      <c r="K16" s="544" t="s">
        <v>640</v>
      </c>
      <c r="AF16" s="1632">
        <v>34</v>
      </c>
    </row>
    <row customHeight="1" ht="19.95">
      <c r="D17" s="1639"/>
      <c r="E17" s="1665" t="s">
        <v>718</v>
      </c>
      <c r="F17" s="955" t="s">
        <v>719</v>
      </c>
      <c r="G17" s="1644" t="s">
        <v>562</v>
      </c>
      <c r="H17" s="558"/>
      <c r="I17" s="558"/>
      <c r="J17" s="290" t="s">
        <v>720</v>
      </c>
      <c r="K17" s="544"/>
      <c r="AF17" s="1632">
        <v>19</v>
      </c>
    </row>
    <row customHeight="1" ht="24">
      <c r="D18" s="1639"/>
      <c r="E18" s="1665" t="s">
        <v>721</v>
      </c>
      <c r="F18" s="1651" t="s">
        <v>722</v>
      </c>
      <c r="G18" s="1644" t="s">
        <v>562</v>
      </c>
      <c r="H18" s="558"/>
      <c r="I18" s="558"/>
      <c r="J18" s="290" t="s">
        <v>723</v>
      </c>
      <c r="K18" s="544"/>
      <c r="AF18" s="1632">
        <v>23</v>
      </c>
    </row>
    <row customHeight="1" ht="35.699999999999996">
      <c r="D19" s="1639"/>
      <c r="E19" s="1665" t="s">
        <v>724</v>
      </c>
      <c r="F19" s="1651" t="s">
        <v>725</v>
      </c>
      <c r="G19" s="1644" t="s">
        <v>562</v>
      </c>
      <c r="H19" s="558"/>
      <c r="I19" s="558"/>
      <c r="J19" s="290"/>
      <c r="K19" s="544"/>
      <c r="AF19" s="1632">
        <v>34</v>
      </c>
    </row>
    <row customHeight="1" ht="19.95">
      <c r="D20" s="1639"/>
      <c r="E20" s="1665" t="s">
        <v>314</v>
      </c>
      <c r="F20" s="955" t="s">
        <v>726</v>
      </c>
      <c r="G20" s="1644" t="s">
        <v>562</v>
      </c>
      <c r="H20" s="558"/>
      <c r="I20" s="558"/>
      <c r="J20" s="290" t="s">
        <v>727</v>
      </c>
      <c r="K20" s="544"/>
      <c r="AF20" s="1632">
        <v>19</v>
      </c>
    </row>
    <row customHeight="1" ht="19.95">
      <c r="D21" s="1639"/>
      <c r="E21" s="1665" t="s">
        <v>728</v>
      </c>
      <c r="F21" s="1651" t="s">
        <v>729</v>
      </c>
      <c r="G21" s="1644" t="s">
        <v>562</v>
      </c>
      <c r="H21" s="558"/>
      <c r="I21" s="558"/>
      <c r="J21" s="290"/>
      <c r="K21" s="544"/>
      <c r="AF21" s="1632">
        <v>19</v>
      </c>
    </row>
    <row customHeight="1" ht="19.95">
      <c r="D22" s="1639"/>
      <c r="E22" s="1665" t="s">
        <v>730</v>
      </c>
      <c r="F22" s="1651" t="s">
        <v>731</v>
      </c>
      <c r="G22" s="1644" t="s">
        <v>562</v>
      </c>
      <c r="H22" s="558"/>
      <c r="I22" s="558"/>
      <c r="J22" s="290"/>
      <c r="K22" s="544"/>
      <c r="AF22" s="1632">
        <v>19</v>
      </c>
    </row>
    <row customHeight="1" ht="24">
      <c r="D23" s="1639"/>
      <c r="E23" s="1665" t="s">
        <v>317</v>
      </c>
      <c r="F23" s="955" t="s">
        <v>732</v>
      </c>
      <c r="G23" s="1644" t="s">
        <v>562</v>
      </c>
      <c r="H23" s="558"/>
      <c r="I23" s="558"/>
      <c r="J23" s="290" t="s">
        <v>733</v>
      </c>
      <c r="K23" s="544"/>
      <c r="AF23" s="1632">
        <v>23</v>
      </c>
    </row>
    <row customHeight="1" ht="19.95">
      <c r="D24" s="1639"/>
      <c r="E24" s="1665" t="s">
        <v>734</v>
      </c>
      <c r="F24" s="1651" t="s">
        <v>735</v>
      </c>
      <c r="G24" s="1644" t="s">
        <v>562</v>
      </c>
      <c r="H24" s="558"/>
      <c r="I24" s="558"/>
      <c r="J24" s="290"/>
      <c r="K24" s="544"/>
      <c r="AF24" s="1632">
        <v>19</v>
      </c>
    </row>
    <row customHeight="1" ht="35.699999999999996">
      <c r="D25" s="1639"/>
      <c r="E25" s="1665" t="s">
        <v>736</v>
      </c>
      <c r="F25" s="1651" t="s">
        <v>737</v>
      </c>
      <c r="G25" s="1644" t="s">
        <v>562</v>
      </c>
      <c r="H25" s="558"/>
      <c r="I25" s="558"/>
      <c r="J25" s="290"/>
      <c r="K25" s="544"/>
      <c r="AF25" s="1632">
        <v>34</v>
      </c>
    </row>
    <row customHeight="1" ht="24">
      <c r="D26" s="1639"/>
      <c r="E26" s="1665" t="s">
        <v>738</v>
      </c>
      <c r="F26" s="955" t="s">
        <v>739</v>
      </c>
      <c r="G26" s="1644" t="s">
        <v>562</v>
      </c>
      <c r="H26" s="558"/>
      <c r="I26" s="558"/>
      <c r="J26" s="290" t="s">
        <v>740</v>
      </c>
      <c r="K26" s="544"/>
      <c r="AF26" s="1632">
        <v>23</v>
      </c>
    </row>
    <row customHeight="1" ht="19.95">
      <c r="D27" s="1639"/>
      <c r="E27" s="1676" t="s">
        <v>741</v>
      </c>
      <c r="F27" s="1651" t="s">
        <v>742</v>
      </c>
      <c r="G27" s="1655" t="s">
        <v>562</v>
      </c>
      <c r="H27" s="1677"/>
      <c r="I27" s="1677"/>
      <c r="J27" s="290"/>
      <c r="K27" s="544"/>
      <c r="AF27" s="1632">
        <v>19</v>
      </c>
    </row>
    <row customHeight="1" ht="19.95">
      <c r="D28" s="1639"/>
      <c r="E28" s="1676" t="s">
        <v>743</v>
      </c>
      <c r="F28" s="1651" t="s">
        <v>744</v>
      </c>
      <c r="G28" s="1655" t="s">
        <v>562</v>
      </c>
      <c r="H28" s="1677"/>
      <c r="I28" s="1677"/>
      <c r="J28" s="290"/>
      <c r="K28" s="544"/>
      <c r="AF28" s="1632">
        <v>19</v>
      </c>
    </row>
    <row customHeight="1" ht="19.95">
      <c r="D29" s="1639"/>
      <c r="E29" s="1676" t="s">
        <v>745</v>
      </c>
      <c r="F29" s="955" t="s">
        <v>746</v>
      </c>
      <c r="G29" s="1655" t="s">
        <v>562</v>
      </c>
      <c r="H29" s="1677"/>
      <c r="I29" s="1677"/>
      <c r="J29" s="290"/>
      <c r="K29" s="544"/>
      <c r="AF29" s="1632">
        <v>19</v>
      </c>
    </row>
    <row customHeight="1" ht="19.95">
      <c r="D30" s="1639"/>
      <c r="E30" s="1676" t="s">
        <v>747</v>
      </c>
      <c r="F30" s="955" t="s">
        <v>748</v>
      </c>
      <c r="G30" s="1655" t="s">
        <v>562</v>
      </c>
      <c r="H30" s="1677"/>
      <c r="I30" s="1677"/>
      <c r="J30" s="290"/>
      <c r="K30" s="544"/>
      <c r="AF30" s="1632">
        <v>19</v>
      </c>
    </row>
    <row customHeight="1" ht="19.95">
      <c r="D31" s="1639"/>
      <c r="E31" s="1676" t="s">
        <v>749</v>
      </c>
      <c r="F31" s="955" t="s">
        <v>750</v>
      </c>
      <c r="G31" s="1655" t="s">
        <v>562</v>
      </c>
      <c r="H31" s="1677"/>
      <c r="I31" s="1677"/>
      <c r="J31" s="290"/>
      <c r="K31" s="544"/>
      <c r="AF31" s="1632">
        <v>19</v>
      </c>
    </row>
    <row s="1367" customFormat="1" customHeight="1" ht="35.699999999999996">
      <c r="A32" s="988"/>
      <c r="C32" s="1637"/>
      <c r="D32" s="1639"/>
      <c r="E32" s="1676" t="s">
        <v>751</v>
      </c>
      <c r="F32" s="955" t="s">
        <v>752</v>
      </c>
      <c r="G32" s="1645" t="s">
        <v>562</v>
      </c>
      <c r="H32" s="580">
        <f>SUM(H33:H34)</f>
        <v>0</v>
      </c>
      <c r="I32" s="580">
        <f>SUM(I33:I34)</f>
        <v>0</v>
      </c>
      <c r="J32" s="290" t="s">
        <v>753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587</v>
      </c>
      <c r="G34" s="573"/>
      <c r="H34" s="574"/>
      <c r="I34" s="574"/>
      <c r="J34" s="302" t="s">
        <v>754</v>
      </c>
      <c r="K34" s="544"/>
      <c r="L34" s="1637"/>
      <c r="M34" s="1637"/>
      <c r="R34" s="1637"/>
      <c r="U34" s="545"/>
      <c r="AA34" s="1633"/>
      <c r="AB34" s="1633"/>
      <c r="AC34" s="1633"/>
      <c r="AD34" s="1633"/>
      <c r="AE34" s="1633"/>
      <c r="AF34" s="1161">
        <v>19</v>
      </c>
    </row>
    <row customHeight="1" ht="60">
      <c r="D35" s="1639"/>
      <c r="E35" s="1676" t="s">
        <v>755</v>
      </c>
      <c r="F35" s="955" t="s">
        <v>756</v>
      </c>
      <c r="G35" s="1655" t="s">
        <v>562</v>
      </c>
      <c r="H35" s="1677"/>
      <c r="I35" s="1677"/>
      <c r="J35" s="290" t="s">
        <v>757</v>
      </c>
      <c r="K35" s="544"/>
      <c r="AF35" s="1632">
        <v>57</v>
      </c>
    </row>
    <row s="1367" customFormat="1" customHeight="1" ht="24">
      <c r="A36" s="990" t="s">
        <v>588</v>
      </c>
      <c r="C36" s="1637"/>
      <c r="D36" s="1639"/>
      <c r="E36" s="1665" t="s">
        <v>93</v>
      </c>
      <c r="F36" s="708" t="s">
        <v>758</v>
      </c>
      <c r="G36" s="1644" t="s">
        <v>562</v>
      </c>
      <c r="H36" s="558"/>
      <c r="I36" s="558"/>
      <c r="J36" s="290" t="s">
        <v>759</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760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761</v>
      </c>
      <c r="G38" s="1644" t="s">
        <v>562</v>
      </c>
      <c r="H38" s="558"/>
      <c r="I38" s="558"/>
      <c r="J38" s="290" t="s">
        <v>762</v>
      </c>
      <c r="K38" s="544"/>
      <c r="L38" s="1637"/>
      <c r="M38" s="1637"/>
      <c r="R38" s="1637"/>
      <c r="U38" s="545"/>
      <c r="AA38" s="1633"/>
      <c r="AB38" s="1633"/>
      <c r="AC38" s="1633"/>
      <c r="AD38" s="1633"/>
      <c r="AE38" s="1633"/>
      <c r="AF38" s="1161">
        <v>19</v>
      </c>
    </row>
    <row s="1367" customFormat="1" customHeight="1" ht="24">
      <c r="A39" s="988"/>
      <c r="C39" s="1637"/>
      <c r="D39" s="576"/>
      <c r="E39" s="1665" t="s">
        <v>763</v>
      </c>
      <c r="F39" s="955" t="s">
        <v>764</v>
      </c>
      <c r="G39" s="1655" t="s">
        <v>562</v>
      </c>
      <c r="H39" s="558"/>
      <c r="I39" s="558"/>
      <c r="J39" s="290" t="s">
        <v>765</v>
      </c>
      <c r="K39" s="544"/>
      <c r="L39" s="1637"/>
      <c r="M39" s="1637"/>
      <c r="R39" s="1637"/>
      <c r="U39" s="545"/>
      <c r="AA39" s="1633"/>
      <c r="AB39" s="1633"/>
      <c r="AC39" s="1633"/>
      <c r="AD39" s="1633"/>
      <c r="AE39" s="1633"/>
      <c r="AF39" s="1161">
        <v>23</v>
      </c>
    </row>
    <row s="1367" customFormat="1" customHeight="1" ht="24">
      <c r="A40" s="988"/>
      <c r="C40" s="1637"/>
      <c r="D40" s="1639"/>
      <c r="E40" s="1665" t="s">
        <v>766</v>
      </c>
      <c r="F40" s="1651" t="s">
        <v>767</v>
      </c>
      <c r="G40" s="1644" t="s">
        <v>562</v>
      </c>
      <c r="H40" s="558"/>
      <c r="I40" s="558"/>
      <c r="J40" s="290" t="s">
        <v>768</v>
      </c>
      <c r="K40" s="544"/>
      <c r="L40" s="1637"/>
      <c r="M40" s="1637"/>
      <c r="R40" s="1637"/>
      <c r="U40" s="545"/>
      <c r="AA40" s="1633"/>
      <c r="AB40" s="1633"/>
      <c r="AC40" s="1633"/>
      <c r="AD40" s="1633"/>
      <c r="AE40" s="1633"/>
      <c r="AF40" s="1161">
        <v>23</v>
      </c>
    </row>
    <row s="1367" customFormat="1" customHeight="1" ht="24">
      <c r="A41" s="988"/>
      <c r="C41" s="1637"/>
      <c r="D41" s="1639"/>
      <c r="E41" s="1665" t="s">
        <v>769</v>
      </c>
      <c r="F41" s="1651" t="s">
        <v>770</v>
      </c>
      <c r="G41" s="1644" t="s">
        <v>562</v>
      </c>
      <c r="H41" s="558"/>
      <c r="I41" s="558"/>
      <c r="J41" s="290" t="s">
        <v>771</v>
      </c>
      <c r="K41" s="544"/>
      <c r="L41" s="1637"/>
      <c r="M41" s="1637"/>
      <c r="R41" s="1637"/>
      <c r="U41" s="545"/>
      <c r="AA41" s="1633"/>
      <c r="AB41" s="1633"/>
      <c r="AC41" s="1633"/>
      <c r="AD41" s="1633"/>
      <c r="AE41" s="1633"/>
      <c r="AF41" s="1161">
        <v>23</v>
      </c>
    </row>
    <row s="1367" customFormat="1" customHeight="1" ht="24">
      <c r="A42" s="988"/>
      <c r="C42" s="1637"/>
      <c r="D42" s="1639"/>
      <c r="E42" s="1665" t="s">
        <v>772</v>
      </c>
      <c r="F42" s="1651" t="s">
        <v>773</v>
      </c>
      <c r="G42" s="1644" t="s">
        <v>562</v>
      </c>
      <c r="H42" s="558"/>
      <c r="I42" s="558"/>
      <c r="J42" s="290" t="s">
        <v>774</v>
      </c>
      <c r="K42" s="544"/>
      <c r="L42" s="1637"/>
      <c r="M42" s="1637"/>
      <c r="R42" s="1637"/>
      <c r="U42" s="545"/>
      <c r="AA42" s="1633"/>
      <c r="AB42" s="1633"/>
      <c r="AC42" s="1633"/>
      <c r="AD42" s="1633"/>
      <c r="AE42" s="1633"/>
      <c r="AF42" s="1161">
        <v>23</v>
      </c>
    </row>
    <row s="1367" customFormat="1" customHeight="1" ht="35.699999999999996">
      <c r="A43" s="988"/>
      <c r="C43" s="1637" t="s">
        <v>598</v>
      </c>
      <c r="D43" s="1639"/>
      <c r="E43" s="1665" t="s">
        <v>114</v>
      </c>
      <c r="F43" s="708" t="s">
        <v>639</v>
      </c>
      <c r="G43" s="1647" t="s">
        <v>775</v>
      </c>
      <c r="H43" s="402"/>
      <c r="I43" s="402"/>
      <c r="J43" s="290" t="s">
        <v>776</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777</v>
      </c>
      <c r="G44" s="1644" t="s">
        <v>778</v>
      </c>
      <c r="H44" s="546"/>
      <c r="I44" s="546"/>
      <c r="J44" s="290" t="s">
        <v>779</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780</v>
      </c>
      <c r="G45" s="1655" t="s">
        <v>781</v>
      </c>
      <c r="H45" s="546"/>
      <c r="I45" s="546"/>
      <c r="J45" s="290" t="s">
        <v>782</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783</v>
      </c>
      <c r="G46" s="1644" t="s">
        <v>600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0FF2A-CE81-828B-749E-0.8F74134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562</v>
      </c>
      <c r="H2" s="542"/>
      <c r="I2" s="542"/>
      <c r="J2" s="543" t="s">
        <v>565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784</v>
      </c>
      <c r="F6" s="2249"/>
      <c r="G6" s="2249"/>
      <c r="H6" s="2249"/>
      <c r="I6" s="2249"/>
      <c r="J6" s="557"/>
      <c r="AF6" s="1632">
        <v>32</v>
      </c>
    </row>
    <row customHeight="1" ht="25.2">
      <c r="E7" s="2250" t="str">
        <f>IF(org=0,"Не определено",org)</f>
        <v>ООО "СамРЭК-Тепло Жигулевск"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91</v>
      </c>
      <c r="F14" s="1661" t="s">
        <v>309</v>
      </c>
      <c r="G14" s="1661" t="s">
        <v>576</v>
      </c>
      <c r="H14" s="1661" t="s">
        <v>310</v>
      </c>
      <c r="I14" s="1661" t="s">
        <v>310</v>
      </c>
      <c r="J14" s="2128"/>
      <c r="AF14" s="1632">
        <v>23</v>
      </c>
    </row>
    <row customHeight="1" ht="19.95">
      <c r="D15" s="1639"/>
      <c r="E15" s="1631" t="s">
        <v>112</v>
      </c>
      <c r="F15" s="708" t="s">
        <v>785</v>
      </c>
      <c r="G15" s="1658" t="s">
        <v>562</v>
      </c>
      <c r="H15" s="558"/>
      <c r="I15" s="558"/>
      <c r="J15" s="290" t="s">
        <v>786</v>
      </c>
      <c r="K15" s="544" t="s">
        <v>640</v>
      </c>
      <c r="AF15" s="1632">
        <v>19</v>
      </c>
    </row>
    <row customHeight="1" ht="24">
      <c r="D16" s="1639"/>
      <c r="E16" s="1631" t="s">
        <v>113</v>
      </c>
      <c r="F16" s="1666" t="s">
        <v>787</v>
      </c>
      <c r="G16" s="1658" t="s">
        <v>562</v>
      </c>
      <c r="H16" s="559">
        <f>SUM(H17,H20:H27)</f>
        <v>0</v>
      </c>
      <c r="I16" s="559">
        <f>SUM(I17,I20:I27)</f>
        <v>0</v>
      </c>
      <c r="J16" s="290" t="s">
        <v>788</v>
      </c>
      <c r="K16" s="544" t="s">
        <v>640</v>
      </c>
      <c r="AF16" s="1632">
        <v>23</v>
      </c>
    </row>
    <row customHeight="1" ht="35.699999999999996">
      <c r="D17" s="1639"/>
      <c r="E17" s="1665" t="s">
        <v>718</v>
      </c>
      <c r="F17" s="1668" t="s">
        <v>789</v>
      </c>
      <c r="G17" s="1655" t="s">
        <v>562</v>
      </c>
      <c r="H17" s="558"/>
      <c r="I17" s="558"/>
      <c r="J17" s="290" t="s">
        <v>790</v>
      </c>
      <c r="K17" s="544"/>
      <c r="AF17" s="1632">
        <v>34</v>
      </c>
    </row>
    <row customHeight="1" ht="19.95">
      <c r="D18" s="1639"/>
      <c r="E18" s="1665" t="s">
        <v>721</v>
      </c>
      <c r="F18" s="1669" t="s">
        <v>791</v>
      </c>
      <c r="G18" s="1655" t="s">
        <v>562</v>
      </c>
      <c r="H18" s="558"/>
      <c r="I18" s="558"/>
      <c r="J18" s="290"/>
      <c r="K18" s="544"/>
      <c r="AF18" s="1632">
        <v>19</v>
      </c>
    </row>
    <row customHeight="1" ht="24">
      <c r="D19" s="1639"/>
      <c r="E19" s="1665" t="s">
        <v>724</v>
      </c>
      <c r="F19" s="1669" t="s">
        <v>792</v>
      </c>
      <c r="G19" s="1655" t="s">
        <v>562</v>
      </c>
      <c r="H19" s="558"/>
      <c r="I19" s="558"/>
      <c r="J19" s="290"/>
      <c r="K19" s="544"/>
      <c r="AF19" s="1632">
        <v>23</v>
      </c>
    </row>
    <row customHeight="1" ht="35.699999999999996">
      <c r="D20" s="1639"/>
      <c r="E20" s="1665" t="s">
        <v>314</v>
      </c>
      <c r="F20" s="1668" t="s">
        <v>793</v>
      </c>
      <c r="G20" s="1655" t="s">
        <v>562</v>
      </c>
      <c r="H20" s="558"/>
      <c r="I20" s="558"/>
      <c r="J20" s="290"/>
      <c r="K20" s="544"/>
      <c r="AF20" s="1632">
        <v>34</v>
      </c>
    </row>
    <row customHeight="1" ht="48.29999999999999">
      <c r="D21" s="1639"/>
      <c r="E21" s="1665" t="s">
        <v>317</v>
      </c>
      <c r="F21" s="1668" t="s">
        <v>794</v>
      </c>
      <c r="G21" s="1655" t="s">
        <v>562</v>
      </c>
      <c r="H21" s="558"/>
      <c r="I21" s="558"/>
      <c r="J21" s="290"/>
      <c r="K21" s="544"/>
      <c r="AF21" s="1632">
        <v>46</v>
      </c>
    </row>
    <row customHeight="1" ht="60">
      <c r="D22" s="1639"/>
      <c r="E22" s="1665" t="s">
        <v>738</v>
      </c>
      <c r="F22" s="1668" t="s">
        <v>795</v>
      </c>
      <c r="G22" s="1655" t="s">
        <v>562</v>
      </c>
      <c r="H22" s="558"/>
      <c r="I22" s="558"/>
      <c r="J22" s="290"/>
      <c r="K22" s="544"/>
      <c r="AF22" s="1632">
        <v>57</v>
      </c>
    </row>
    <row customHeight="1" ht="35.699999999999996">
      <c r="D23" s="1639"/>
      <c r="E23" s="1665" t="s">
        <v>745</v>
      </c>
      <c r="F23" s="1668" t="s">
        <v>796</v>
      </c>
      <c r="G23" s="1655" t="s">
        <v>562</v>
      </c>
      <c r="H23" s="558"/>
      <c r="I23" s="558"/>
      <c r="J23" s="290"/>
      <c r="K23" s="544"/>
      <c r="AF23" s="1632">
        <v>34</v>
      </c>
    </row>
    <row customHeight="1" ht="35.699999999999996">
      <c r="D24" s="1639"/>
      <c r="E24" s="1665" t="s">
        <v>747</v>
      </c>
      <c r="F24" s="1668" t="s">
        <v>797</v>
      </c>
      <c r="G24" s="1655" t="s">
        <v>562</v>
      </c>
      <c r="H24" s="558"/>
      <c r="I24" s="558"/>
      <c r="J24" s="290"/>
      <c r="K24" s="544"/>
      <c r="AF24" s="1632">
        <v>34</v>
      </c>
    </row>
    <row customHeight="1" ht="24">
      <c r="D25" s="1639"/>
      <c r="E25" s="1665" t="s">
        <v>749</v>
      </c>
      <c r="F25" s="1668" t="s">
        <v>798</v>
      </c>
      <c r="G25" s="1655" t="s">
        <v>562</v>
      </c>
      <c r="H25" s="558"/>
      <c r="I25" s="558"/>
      <c r="J25" s="290"/>
      <c r="K25" s="544"/>
      <c r="AF25" s="1632">
        <v>23</v>
      </c>
    </row>
    <row customHeight="1" ht="76.5">
      <c r="D26" s="1639"/>
      <c r="E26" s="1665" t="s">
        <v>751</v>
      </c>
      <c r="F26" s="1668" t="s">
        <v>799</v>
      </c>
      <c r="G26" s="1655" t="s">
        <v>562</v>
      </c>
      <c r="H26" s="558"/>
      <c r="I26" s="558"/>
      <c r="J26" s="290"/>
      <c r="K26" s="544"/>
      <c r="AF26" s="1632">
        <v>73</v>
      </c>
    </row>
    <row s="1367" customFormat="1" customHeight="1" ht="35.699999999999996">
      <c r="A27" s="988"/>
      <c r="C27" s="1637"/>
      <c r="D27" s="1639"/>
      <c r="E27" s="1630" t="s">
        <v>755</v>
      </c>
      <c r="F27" s="1629" t="s">
        <v>800</v>
      </c>
      <c r="G27" s="1656" t="s">
        <v>562</v>
      </c>
      <c r="H27" s="580">
        <f>SUM(H28:H29)</f>
        <v>0</v>
      </c>
      <c r="I27" s="580">
        <f>SUM(I28:I29)</f>
        <v>0</v>
      </c>
      <c r="J27" s="290" t="s">
        <v>753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587</v>
      </c>
      <c r="G29" s="573"/>
      <c r="H29" s="574"/>
      <c r="I29" s="574"/>
      <c r="J29" s="302" t="s">
        <v>754</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801</v>
      </c>
      <c r="G30" s="1655" t="s">
        <v>562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802</v>
      </c>
      <c r="G31" s="1655" t="s">
        <v>562</v>
      </c>
      <c r="H31" s="558"/>
      <c r="I31" s="558"/>
      <c r="J31" s="290" t="s">
        <v>803</v>
      </c>
      <c r="K31" s="544"/>
      <c r="L31" s="1637"/>
      <c r="M31" s="1637"/>
      <c r="R31" s="1637"/>
      <c r="U31" s="545"/>
      <c r="AA31" s="1633"/>
      <c r="AB31" s="1633"/>
      <c r="AC31" s="1633"/>
      <c r="AD31" s="1633"/>
      <c r="AE31" s="1633"/>
      <c r="AF31" s="1161">
        <v>34</v>
      </c>
    </row>
    <row s="1367" customFormat="1" customHeight="1" ht="24">
      <c r="A32" s="988"/>
      <c r="C32" s="1637"/>
      <c r="D32" s="1639"/>
      <c r="E32" s="1665" t="s">
        <v>763</v>
      </c>
      <c r="F32" s="691" t="s">
        <v>767</v>
      </c>
      <c r="G32" s="1655" t="s">
        <v>562</v>
      </c>
      <c r="H32" s="558"/>
      <c r="I32" s="558"/>
      <c r="J32" s="290" t="s">
        <v>804</v>
      </c>
      <c r="K32" s="544"/>
      <c r="L32" s="1637"/>
      <c r="M32" s="1637"/>
      <c r="R32" s="1637"/>
      <c r="U32" s="545"/>
      <c r="AA32" s="1633"/>
      <c r="AB32" s="1633"/>
      <c r="AC32" s="1633"/>
      <c r="AD32" s="1633"/>
      <c r="AE32" s="1633"/>
      <c r="AF32" s="1161">
        <v>23</v>
      </c>
    </row>
    <row s="1367" customFormat="1" customHeight="1" ht="24">
      <c r="A33" s="988"/>
      <c r="C33" s="1637"/>
      <c r="D33" s="1639"/>
      <c r="E33" s="1665" t="s">
        <v>805</v>
      </c>
      <c r="F33" s="691" t="s">
        <v>806</v>
      </c>
      <c r="G33" s="1655" t="s">
        <v>562</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773</v>
      </c>
      <c r="G34" s="1655" t="s">
        <v>562</v>
      </c>
      <c r="H34" s="558"/>
      <c r="I34" s="558"/>
      <c r="J34" s="290" t="s">
        <v>809</v>
      </c>
      <c r="K34" s="544"/>
      <c r="L34" s="1637"/>
      <c r="M34" s="1637"/>
      <c r="R34" s="1637"/>
      <c r="U34" s="545"/>
      <c r="AA34" s="1633"/>
      <c r="AB34" s="1633"/>
      <c r="AC34" s="1633"/>
      <c r="AD34" s="1633"/>
      <c r="AE34" s="1633"/>
      <c r="AF34" s="1161">
        <v>23</v>
      </c>
    </row>
    <row s="1367" customFormat="1" customHeight="1" ht="35.699999999999996">
      <c r="A35" s="988"/>
      <c r="C35" s="1637" t="s">
        <v>598</v>
      </c>
      <c r="D35" s="1639"/>
      <c r="E35" s="1665" t="s">
        <v>114</v>
      </c>
      <c r="F35" s="1662" t="s">
        <v>639</v>
      </c>
      <c r="G35" s="1658" t="s">
        <v>313</v>
      </c>
      <c r="H35" s="402"/>
      <c r="I35" s="402"/>
      <c r="J35" s="290" t="s">
        <v>810</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811</v>
      </c>
      <c r="G36" s="1655" t="s">
        <v>778</v>
      </c>
      <c r="H36" s="546"/>
      <c r="I36" s="546"/>
      <c r="J36" s="290" t="s">
        <v>779</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812</v>
      </c>
      <c r="G37" s="1655" t="s">
        <v>781</v>
      </c>
      <c r="H37" s="546"/>
      <c r="I37" s="546"/>
      <c r="J37" s="290" t="s">
        <v>782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813</v>
      </c>
      <c r="F39" s="2286" t="s">
        <v>814</v>
      </c>
      <c r="G39" s="2286"/>
      <c r="H39" s="370"/>
      <c r="I39" s="370"/>
      <c r="J39" s="370"/>
      <c r="AF39" s="1632">
        <v>26</v>
      </c>
    </row>
    <row s="1642" customFormat="1" customHeight="1" ht="39.75">
      <c r="A40" s="988"/>
      <c r="B40" s="1637"/>
      <c r="C40" s="1637"/>
      <c r="D40" s="352"/>
      <c r="F40" s="2286" t="s">
        <v>815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01CF5-1645-E8BB-BE5F-0.56D6CEF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"СамРЭК-Тепло Жигулевск"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91</v>
      </c>
      <c r="E11" s="706" t="s">
        <v>816</v>
      </c>
      <c r="F11" s="706" t="s">
        <v>576</v>
      </c>
      <c r="G11" s="466" t="s">
        <v>310</v>
      </c>
      <c r="H11" s="466" t="s">
        <v>397</v>
      </c>
      <c r="I11" s="808" t="s">
        <v>310</v>
      </c>
      <c r="J11" s="809" t="s">
        <v>397</v>
      </c>
      <c r="K11" s="2233"/>
      <c r="L11" s="659"/>
      <c r="X11" s="510">
        <v>23</v>
      </c>
    </row>
    <row s="1643" customFormat="1" customHeight="1" ht="10.5">
      <c r="A12" s="953"/>
      <c r="D12" s="1026" t="s">
        <v>112</v>
      </c>
      <c r="E12" s="1026" t="s">
        <v>113</v>
      </c>
      <c r="F12" s="1026" t="s">
        <v>93</v>
      </c>
      <c r="G12" s="1027" t="str">
        <f>G1&amp;".1"</f>
        <v>4.1</v>
      </c>
      <c r="H12" s="1027" t="str">
        <f>G1&amp;".2"</f>
        <v>4.2</v>
      </c>
      <c r="I12" s="1027" t="str">
        <f>I1&amp;".1"</f>
        <v>4.1</v>
      </c>
      <c r="J12" s="1027" t="str">
        <f>I1&amp;".2"</f>
        <v>4.2</v>
      </c>
      <c r="K12" s="1027"/>
      <c r="X12" s="512">
        <v>10</v>
      </c>
    </row>
    <row customHeight="1" ht="22.5">
      <c r="A13" s="2393" t="s">
        <v>817</v>
      </c>
      <c r="D13" s="954" t="s">
        <v>112</v>
      </c>
      <c r="E13" s="280" t="s">
        <v>818</v>
      </c>
      <c r="F13" s="661" t="s">
        <v>819</v>
      </c>
      <c r="G13" s="558"/>
      <c r="H13" s="662"/>
      <c r="I13" s="558"/>
      <c r="J13" s="662"/>
      <c r="K13" s="290" t="s">
        <v>820</v>
      </c>
      <c r="L13" s="721"/>
      <c r="X13" s="506">
        <v>0</v>
      </c>
    </row>
    <row customHeight="1" ht="22.5">
      <c r="A14" s="2393"/>
      <c r="D14" s="540" t="s">
        <v>113</v>
      </c>
      <c r="E14" s="280" t="s">
        <v>821</v>
      </c>
      <c r="F14" s="661" t="s">
        <v>822</v>
      </c>
      <c r="G14" s="558"/>
      <c r="H14" s="663"/>
      <c r="I14" s="558"/>
      <c r="J14" s="663"/>
      <c r="K14" s="290" t="s">
        <v>823</v>
      </c>
      <c r="L14" s="721"/>
      <c r="X14" s="506">
        <v>0</v>
      </c>
    </row>
    <row s="1636" customFormat="1" customHeight="1" ht="78.75">
      <c r="A15" s="2393"/>
      <c r="B15" s="512"/>
      <c r="D15" s="954" t="s">
        <v>93</v>
      </c>
      <c r="E15" s="708" t="s">
        <v>824</v>
      </c>
      <c r="F15" s="951" t="s">
        <v>313</v>
      </c>
      <c r="G15" s="951" t="s">
        <v>313</v>
      </c>
      <c r="H15" s="107"/>
      <c r="I15" s="951" t="s">
        <v>313</v>
      </c>
      <c r="J15" s="107"/>
      <c r="K15" s="290" t="s">
        <v>825</v>
      </c>
      <c r="L15" s="721"/>
      <c r="X15" s="759">
        <v>0</v>
      </c>
    </row>
    <row s="1636" customFormat="1" customHeight="1" ht="22.5">
      <c r="A16" s="2393"/>
      <c r="B16" s="512"/>
      <c r="D16" s="954" t="s">
        <v>331</v>
      </c>
      <c r="E16" s="955" t="s">
        <v>826</v>
      </c>
      <c r="F16" s="951" t="s">
        <v>827</v>
      </c>
      <c r="G16" s="818"/>
      <c r="H16" s="107"/>
      <c r="I16" s="818"/>
      <c r="J16" s="107"/>
      <c r="K16" s="290"/>
      <c r="L16" s="721"/>
      <c r="X16" s="759">
        <v>0</v>
      </c>
    </row>
    <row s="1636" customFormat="1" customHeight="1" ht="22.5">
      <c r="A17" s="2393"/>
      <c r="B17" s="512"/>
      <c r="D17" s="954" t="s">
        <v>339</v>
      </c>
      <c r="E17" s="955" t="s">
        <v>828</v>
      </c>
      <c r="F17" s="951" t="s">
        <v>829</v>
      </c>
      <c r="G17" s="818"/>
      <c r="H17" s="107"/>
      <c r="I17" s="818"/>
      <c r="J17" s="107"/>
      <c r="K17" s="290"/>
      <c r="L17" s="721"/>
      <c r="X17" s="759">
        <v>0</v>
      </c>
    </row>
    <row s="1636" customFormat="1" customHeight="1" ht="33.75">
      <c r="A18" s="2393"/>
      <c r="B18" s="512"/>
      <c r="D18" s="954" t="s">
        <v>341</v>
      </c>
      <c r="E18" s="955" t="s">
        <v>830</v>
      </c>
      <c r="F18" s="951" t="s">
        <v>581</v>
      </c>
      <c r="G18" s="681"/>
      <c r="H18" s="107"/>
      <c r="I18" s="681"/>
      <c r="J18" s="107"/>
      <c r="K18" s="290"/>
      <c r="L18" s="721"/>
      <c r="X18" s="759">
        <v>0</v>
      </c>
    </row>
    <row customHeight="1" ht="101.25">
      <c r="A19" s="2393"/>
      <c r="D19" s="954" t="s">
        <v>94</v>
      </c>
      <c r="E19" s="280" t="s">
        <v>831</v>
      </c>
      <c r="F19" s="661" t="s">
        <v>556</v>
      </c>
      <c r="G19" s="664"/>
      <c r="H19" s="663"/>
      <c r="I19" s="956"/>
      <c r="J19" s="663"/>
      <c r="K19" s="290" t="s">
        <v>832</v>
      </c>
      <c r="L19" s="721"/>
      <c r="X19" s="506">
        <v>0</v>
      </c>
    </row>
    <row s="1636" customFormat="1" customHeight="1" ht="18.75">
      <c r="A20" s="2393"/>
      <c r="C20" s="957"/>
      <c r="D20" s="954" t="s">
        <v>763</v>
      </c>
      <c r="E20" s="955" t="s">
        <v>833</v>
      </c>
      <c r="F20" s="951" t="s">
        <v>313</v>
      </c>
      <c r="G20" s="951" t="s">
        <v>313</v>
      </c>
      <c r="H20" s="950" t="s">
        <v>313</v>
      </c>
      <c r="I20" s="951" t="s">
        <v>313</v>
      </c>
      <c r="J20" s="950" t="s">
        <v>313</v>
      </c>
      <c r="K20" s="949"/>
      <c r="L20" s="721"/>
      <c r="W20" s="676"/>
      <c r="X20" s="759">
        <v>0</v>
      </c>
    </row>
    <row s="1636" customFormat="1" customHeight="1" ht="33.75">
      <c r="A21" s="2393"/>
      <c r="C21" s="957"/>
      <c r="D21" s="954" t="s">
        <v>766</v>
      </c>
      <c r="E21" s="577" t="s">
        <v>834</v>
      </c>
      <c r="F21" s="951" t="s">
        <v>835</v>
      </c>
      <c r="G21" s="681"/>
      <c r="H21" s="107"/>
      <c r="I21" s="681"/>
      <c r="J21" s="107"/>
      <c r="K21" s="949"/>
      <c r="L21" s="721"/>
      <c r="W21" s="676"/>
      <c r="X21" s="759">
        <v>0</v>
      </c>
    </row>
    <row s="1636" customFormat="1" customHeight="1" ht="33.75">
      <c r="A22" s="2393"/>
      <c r="C22" s="957"/>
      <c r="D22" s="954" t="s">
        <v>769</v>
      </c>
      <c r="E22" s="577" t="s">
        <v>836</v>
      </c>
      <c r="F22" s="951" t="s">
        <v>837</v>
      </c>
      <c r="G22" s="681"/>
      <c r="H22" s="107"/>
      <c r="I22" s="681"/>
      <c r="J22" s="107"/>
      <c r="K22" s="949"/>
      <c r="L22" s="721"/>
      <c r="W22" s="676"/>
      <c r="X22" s="759">
        <v>0</v>
      </c>
    </row>
    <row s="1636" customFormat="1" customHeight="1" ht="22.5">
      <c r="A23" s="2393"/>
      <c r="C23" s="957"/>
      <c r="D23" s="954" t="s">
        <v>805</v>
      </c>
      <c r="E23" s="955" t="s">
        <v>838</v>
      </c>
      <c r="F23" s="951" t="s">
        <v>313</v>
      </c>
      <c r="G23" s="951" t="s">
        <v>313</v>
      </c>
      <c r="H23" s="950" t="s">
        <v>313</v>
      </c>
      <c r="I23" s="951" t="s">
        <v>313</v>
      </c>
      <c r="J23" s="950" t="s">
        <v>313</v>
      </c>
      <c r="K23" s="949"/>
      <c r="L23" s="721"/>
      <c r="W23" s="676"/>
      <c r="X23" s="759">
        <v>0</v>
      </c>
    </row>
    <row s="1636" customFormat="1" customHeight="1" ht="22.5">
      <c r="A24" s="2393"/>
      <c r="C24" s="957"/>
      <c r="D24" s="954" t="s">
        <v>839</v>
      </c>
      <c r="E24" s="577" t="s">
        <v>840</v>
      </c>
      <c r="F24" s="951" t="s">
        <v>841</v>
      </c>
      <c r="G24" s="681"/>
      <c r="H24" s="687"/>
      <c r="I24" s="681"/>
      <c r="J24" s="687"/>
      <c r="K24" s="949"/>
      <c r="L24" s="721"/>
      <c r="W24" s="676"/>
      <c r="X24" s="759">
        <v>0</v>
      </c>
    </row>
    <row s="1636" customFormat="1" customHeight="1" ht="22.5">
      <c r="A25" s="2393"/>
      <c r="C25" s="957"/>
      <c r="D25" s="954" t="s">
        <v>842</v>
      </c>
      <c r="E25" s="577" t="s">
        <v>843</v>
      </c>
      <c r="F25" s="951" t="s">
        <v>313</v>
      </c>
      <c r="G25" s="951" t="s">
        <v>313</v>
      </c>
      <c r="H25" s="950" t="s">
        <v>313</v>
      </c>
      <c r="I25" s="951" t="s">
        <v>313</v>
      </c>
      <c r="J25" s="950" t="s">
        <v>313</v>
      </c>
      <c r="K25" s="949"/>
      <c r="L25" s="721"/>
      <c r="W25" s="676"/>
      <c r="X25" s="759">
        <v>0</v>
      </c>
    </row>
    <row s="1636" customFormat="1" customHeight="1" ht="18.75">
      <c r="A26" s="2393"/>
      <c r="C26" s="957"/>
      <c r="D26" s="954" t="s">
        <v>844</v>
      </c>
      <c r="E26" s="554" t="s">
        <v>845</v>
      </c>
      <c r="F26" s="951" t="s">
        <v>846</v>
      </c>
      <c r="G26" s="681"/>
      <c r="H26" s="687"/>
      <c r="I26" s="681"/>
      <c r="J26" s="687"/>
      <c r="K26" s="949"/>
      <c r="L26" s="721"/>
      <c r="W26" s="676"/>
      <c r="X26" s="759">
        <v>0</v>
      </c>
    </row>
    <row s="1636" customFormat="1" customHeight="1" ht="18.75">
      <c r="A27" s="2393"/>
      <c r="C27" s="957"/>
      <c r="D27" s="954" t="s">
        <v>847</v>
      </c>
      <c r="E27" s="554" t="s">
        <v>848</v>
      </c>
      <c r="F27" s="951" t="s">
        <v>849</v>
      </c>
      <c r="G27" s="681"/>
      <c r="H27" s="687"/>
      <c r="I27" s="681"/>
      <c r="J27" s="687"/>
      <c r="K27" s="949"/>
      <c r="L27" s="721"/>
      <c r="W27" s="676"/>
      <c r="X27" s="759">
        <v>0</v>
      </c>
    </row>
    <row s="1636" customFormat="1" customHeight="1" ht="18.75">
      <c r="A28" s="2393"/>
      <c r="C28" s="957"/>
      <c r="D28" s="954" t="s">
        <v>850</v>
      </c>
      <c r="E28" s="577" t="s">
        <v>851</v>
      </c>
      <c r="F28" s="951" t="s">
        <v>313</v>
      </c>
      <c r="G28" s="951" t="s">
        <v>313</v>
      </c>
      <c r="H28" s="950" t="s">
        <v>313</v>
      </c>
      <c r="I28" s="951" t="s">
        <v>313</v>
      </c>
      <c r="J28" s="950" t="s">
        <v>313</v>
      </c>
      <c r="K28" s="949"/>
      <c r="L28" s="721"/>
      <c r="W28" s="676"/>
      <c r="X28" s="759">
        <v>0</v>
      </c>
    </row>
    <row s="1636" customFormat="1" customHeight="1" ht="18.75">
      <c r="A29" s="2393"/>
      <c r="C29" s="957"/>
      <c r="D29" s="954" t="s">
        <v>852</v>
      </c>
      <c r="E29" s="554" t="s">
        <v>845</v>
      </c>
      <c r="F29" s="951" t="s">
        <v>853</v>
      </c>
      <c r="G29" s="681"/>
      <c r="H29" s="687"/>
      <c r="I29" s="681"/>
      <c r="J29" s="687"/>
      <c r="K29" s="949"/>
      <c r="L29" s="721"/>
      <c r="W29" s="676"/>
      <c r="X29" s="759">
        <v>0</v>
      </c>
    </row>
    <row s="1636" customFormat="1" customHeight="1" ht="18.75">
      <c r="A30" s="2393"/>
      <c r="C30" s="957"/>
      <c r="D30" s="954" t="s">
        <v>854</v>
      </c>
      <c r="E30" s="554" t="s">
        <v>855</v>
      </c>
      <c r="F30" s="951" t="s">
        <v>856</v>
      </c>
      <c r="G30" s="681"/>
      <c r="H30" s="687"/>
      <c r="I30" s="681"/>
      <c r="J30" s="687"/>
      <c r="K30" s="949"/>
      <c r="L30" s="721"/>
      <c r="W30" s="676"/>
      <c r="X30" s="759">
        <v>0</v>
      </c>
    </row>
    <row customHeight="1" ht="126.75">
      <c r="A31" s="2393"/>
      <c r="D31" s="954" t="s">
        <v>114</v>
      </c>
      <c r="E31" s="280" t="s">
        <v>857</v>
      </c>
      <c r="F31" s="661" t="s">
        <v>568</v>
      </c>
      <c r="G31" s="558"/>
      <c r="H31" s="663"/>
      <c r="I31" s="558"/>
      <c r="J31" s="663"/>
      <c r="K31" s="290" t="s">
        <v>858</v>
      </c>
      <c r="L31" s="721"/>
      <c r="X31" s="506">
        <v>0</v>
      </c>
    </row>
    <row customHeight="1" ht="56.25">
      <c r="A32" s="2393"/>
      <c r="D32" s="954" t="s">
        <v>95</v>
      </c>
      <c r="E32" s="280" t="s">
        <v>859</v>
      </c>
      <c r="F32" s="540" t="s">
        <v>829</v>
      </c>
      <c r="G32" s="558"/>
      <c r="H32" s="663"/>
      <c r="I32" s="558"/>
      <c r="J32" s="663"/>
      <c r="K32" s="290" t="s">
        <v>860</v>
      </c>
      <c r="L32" s="721"/>
      <c r="X32" s="506">
        <v>0</v>
      </c>
    </row>
    <row customHeight="1" ht="11.25">
      <c r="A33" s="2393"/>
      <c r="E33" s="665"/>
      <c r="F33" s="182"/>
      <c r="G33" s="182"/>
      <c r="H33" s="182"/>
      <c r="I33" s="182"/>
      <c r="J33" s="182"/>
      <c r="K33" s="182"/>
      <c r="X33" s="506">
        <v>0</v>
      </c>
    </row>
    <row customHeight="1" ht="12.75">
      <c r="A34" s="2393"/>
      <c r="D34" s="66">
        <v>1</v>
      </c>
      <c r="E34" s="336" t="s">
        <v>861</v>
      </c>
      <c r="X34" s="506">
        <v>0</v>
      </c>
    </row>
    <row customHeight="1" ht="11.25">
      <c r="A35" s="2393"/>
      <c r="D35" s="370"/>
      <c r="E35" s="336" t="s">
        <v>862</v>
      </c>
      <c r="X35" s="506">
        <v>0</v>
      </c>
    </row>
    <row s="1636" customFormat="1" customHeight="1" ht="11.549999999999999">
      <c r="A36" s="1034"/>
      <c r="B36" s="519"/>
      <c r="D36" s="1035"/>
      <c r="E36" s="1036"/>
      <c r="X36" s="510">
        <v>11</v>
      </c>
    </row>
    <row s="1636" customFormat="1" customHeight="1" ht="22.5" hidden="1">
      <c r="A37" s="2393" t="s">
        <v>863</v>
      </c>
      <c r="B37" s="512"/>
      <c r="D37" s="954">
        <v>1</v>
      </c>
      <c r="E37" s="708" t="s">
        <v>864</v>
      </c>
      <c r="F37" s="661" t="s">
        <v>819</v>
      </c>
      <c r="G37" s="558"/>
      <c r="H37" s="520"/>
      <c r="I37" s="558"/>
      <c r="J37" s="520"/>
      <c r="K37" s="290" t="s">
        <v>865</v>
      </c>
      <c r="X37" s="759">
        <v>0</v>
      </c>
    </row>
    <row s="1636" customFormat="1" customHeight="1" ht="22.5" hidden="1">
      <c r="A38" s="2393"/>
      <c r="B38" s="512"/>
      <c r="D38" s="670" t="s">
        <v>113</v>
      </c>
      <c r="E38" s="1033" t="s">
        <v>866</v>
      </c>
      <c r="F38" s="1037" t="s">
        <v>556</v>
      </c>
      <c r="G38" s="1037" t="s">
        <v>556</v>
      </c>
      <c r="H38" s="1031"/>
      <c r="I38" s="1037" t="s">
        <v>556</v>
      </c>
      <c r="J38" s="1031"/>
      <c r="K38" s="1032"/>
      <c r="X38" s="759">
        <v>0</v>
      </c>
    </row>
    <row s="1636" customFormat="1" customHeight="1" ht="33.75" hidden="1">
      <c r="A39" s="2393"/>
      <c r="B39" s="512"/>
      <c r="D39" s="666" t="s">
        <v>721</v>
      </c>
      <c r="E39" s="724" t="s">
        <v>867</v>
      </c>
      <c r="F39" s="661" t="s">
        <v>868</v>
      </c>
      <c r="G39" s="669"/>
      <c r="H39" s="1024"/>
      <c r="I39" s="669"/>
      <c r="J39" s="1024"/>
      <c r="K39" s="290" t="s">
        <v>869</v>
      </c>
      <c r="X39" s="759">
        <v>0</v>
      </c>
    </row>
    <row s="1636" customFormat="1" customHeight="1" ht="33.75" hidden="1">
      <c r="A40" s="2393"/>
      <c r="B40" s="512"/>
      <c r="D40" s="666" t="s">
        <v>724</v>
      </c>
      <c r="E40" s="724" t="s">
        <v>870</v>
      </c>
      <c r="F40" s="1028" t="s">
        <v>871</v>
      </c>
      <c r="G40" s="742"/>
      <c r="H40" s="1024"/>
      <c r="I40" s="742"/>
      <c r="J40" s="1024"/>
      <c r="K40" s="290" t="s">
        <v>872</v>
      </c>
      <c r="X40" s="759">
        <v>0</v>
      </c>
    </row>
    <row s="1636" customFormat="1" customHeight="1" ht="22.5" hidden="1">
      <c r="A41" s="2393"/>
      <c r="B41" s="512"/>
      <c r="D41" s="666" t="s">
        <v>93</v>
      </c>
      <c r="E41" s="723" t="s">
        <v>873</v>
      </c>
      <c r="F41" s="661" t="s">
        <v>556</v>
      </c>
      <c r="G41" s="661" t="s">
        <v>556</v>
      </c>
      <c r="H41" s="1025"/>
      <c r="I41" s="661" t="s">
        <v>556</v>
      </c>
      <c r="J41" s="1025"/>
      <c r="K41" s="303"/>
      <c r="X41" s="759">
        <v>0</v>
      </c>
    </row>
    <row s="1636" customFormat="1" customHeight="1" ht="45" hidden="1">
      <c r="A42" s="2393"/>
      <c r="B42" s="512"/>
      <c r="D42" s="666" t="s">
        <v>331</v>
      </c>
      <c r="E42" s="724" t="s">
        <v>874</v>
      </c>
      <c r="F42" s="661" t="s">
        <v>568</v>
      </c>
      <c r="G42" s="558"/>
      <c r="H42" s="1025"/>
      <c r="I42" s="558"/>
      <c r="J42" s="1025"/>
      <c r="K42" s="303" t="s">
        <v>875</v>
      </c>
      <c r="X42" s="759">
        <v>0</v>
      </c>
    </row>
    <row s="1636" customFormat="1" customHeight="1" ht="45" hidden="1">
      <c r="A43" s="2393"/>
      <c r="B43" s="512"/>
      <c r="D43" s="666" t="s">
        <v>339</v>
      </c>
      <c r="E43" s="668" t="s">
        <v>876</v>
      </c>
      <c r="F43" s="1029" t="s">
        <v>568</v>
      </c>
      <c r="G43" s="743"/>
      <c r="H43" s="1024"/>
      <c r="I43" s="743"/>
      <c r="J43" s="1024"/>
      <c r="K43" s="303" t="s">
        <v>877</v>
      </c>
      <c r="X43" s="759">
        <v>0</v>
      </c>
    </row>
    <row s="1636" customFormat="1" customHeight="1" ht="11.25" hidden="1">
      <c r="A44" s="2393"/>
      <c r="B44" s="512"/>
      <c r="D44" s="666" t="s">
        <v>94</v>
      </c>
      <c r="E44" s="667" t="s">
        <v>878</v>
      </c>
      <c r="F44" s="661" t="s">
        <v>868</v>
      </c>
      <c r="G44" s="669"/>
      <c r="H44" s="1024"/>
      <c r="I44" s="669"/>
      <c r="J44" s="1024"/>
      <c r="K44" s="290"/>
      <c r="X44" s="759">
        <v>0</v>
      </c>
    </row>
    <row s="1636" customFormat="1" customHeight="1" ht="11.25" hidden="1">
      <c r="A45" s="2393"/>
      <c r="B45" s="512"/>
      <c r="D45" s="666" t="s">
        <v>763</v>
      </c>
      <c r="E45" s="668" t="s">
        <v>879</v>
      </c>
      <c r="F45" s="661" t="s">
        <v>868</v>
      </c>
      <c r="G45" s="669"/>
      <c r="H45" s="1024"/>
      <c r="I45" s="669"/>
      <c r="J45" s="1024"/>
      <c r="K45" s="290"/>
      <c r="X45" s="759">
        <v>0</v>
      </c>
    </row>
    <row s="1636" customFormat="1" customHeight="1" ht="11.25" hidden="1">
      <c r="A46" s="2393"/>
      <c r="B46" s="512"/>
      <c r="D46" s="666" t="s">
        <v>805</v>
      </c>
      <c r="E46" s="668" t="s">
        <v>880</v>
      </c>
      <c r="F46" s="661" t="s">
        <v>868</v>
      </c>
      <c r="G46" s="669"/>
      <c r="H46" s="1024"/>
      <c r="I46" s="669"/>
      <c r="J46" s="1024"/>
      <c r="K46" s="290"/>
      <c r="X46" s="759">
        <v>0</v>
      </c>
    </row>
    <row s="1636" customFormat="1" customHeight="1" ht="11.25" hidden="1">
      <c r="A47" s="2393"/>
      <c r="B47" s="512"/>
      <c r="D47" s="666" t="s">
        <v>808</v>
      </c>
      <c r="E47" s="668" t="s">
        <v>881</v>
      </c>
      <c r="F47" s="661" t="s">
        <v>868</v>
      </c>
      <c r="G47" s="669"/>
      <c r="H47" s="1024"/>
      <c r="I47" s="669"/>
      <c r="J47" s="1024"/>
      <c r="K47" s="290"/>
      <c r="X47" s="759">
        <v>0</v>
      </c>
    </row>
    <row s="1636" customFormat="1" customHeight="1" ht="11.25" hidden="1">
      <c r="A48" s="2393"/>
      <c r="B48" s="512"/>
      <c r="D48" s="666" t="s">
        <v>882</v>
      </c>
      <c r="E48" s="672" t="s">
        <v>883</v>
      </c>
      <c r="F48" s="661" t="s">
        <v>868</v>
      </c>
      <c r="G48" s="669"/>
      <c r="H48" s="1024"/>
      <c r="I48" s="669"/>
      <c r="J48" s="1024"/>
      <c r="K48" s="290"/>
      <c r="X48" s="759">
        <v>0</v>
      </c>
    </row>
    <row s="1636" customFormat="1" customHeight="1" ht="11.25" hidden="1">
      <c r="A49" s="2393"/>
      <c r="B49" s="512"/>
      <c r="D49" s="666" t="s">
        <v>884</v>
      </c>
      <c r="E49" s="672" t="s">
        <v>885</v>
      </c>
      <c r="F49" s="661" t="s">
        <v>868</v>
      </c>
      <c r="G49" s="669"/>
      <c r="H49" s="1024"/>
      <c r="I49" s="669"/>
      <c r="J49" s="1024"/>
      <c r="K49" s="290"/>
      <c r="X49" s="759">
        <v>0</v>
      </c>
    </row>
    <row s="1636" customFormat="1" customHeight="1" ht="11.25" hidden="1">
      <c r="A50" s="2393"/>
      <c r="B50" s="512"/>
      <c r="D50" s="666" t="s">
        <v>886</v>
      </c>
      <c r="E50" s="668" t="s">
        <v>887</v>
      </c>
      <c r="F50" s="661" t="s">
        <v>868</v>
      </c>
      <c r="G50" s="669"/>
      <c r="H50" s="1024"/>
      <c r="I50" s="669"/>
      <c r="J50" s="1024"/>
      <c r="K50" s="290"/>
      <c r="X50" s="759">
        <v>0</v>
      </c>
    </row>
    <row s="1636" customFormat="1" customHeight="1" ht="11.25" hidden="1">
      <c r="A51" s="2393"/>
      <c r="B51" s="512"/>
      <c r="D51" s="666" t="s">
        <v>888</v>
      </c>
      <c r="E51" s="668" t="s">
        <v>889</v>
      </c>
      <c r="F51" s="661" t="s">
        <v>868</v>
      </c>
      <c r="G51" s="669"/>
      <c r="H51" s="1024"/>
      <c r="I51" s="669"/>
      <c r="J51" s="1024"/>
      <c r="K51" s="290"/>
      <c r="X51" s="759">
        <v>0</v>
      </c>
    </row>
    <row s="1636" customFormat="1" customHeight="1" ht="45" hidden="1">
      <c r="A52" s="2393"/>
      <c r="B52" s="512"/>
      <c r="D52" s="666" t="s">
        <v>114</v>
      </c>
      <c r="E52" s="667" t="s">
        <v>890</v>
      </c>
      <c r="F52" s="661" t="s">
        <v>868</v>
      </c>
      <c r="G52" s="669"/>
      <c r="H52" s="1024"/>
      <c r="I52" s="669"/>
      <c r="J52" s="1024"/>
      <c r="K52" s="290"/>
      <c r="X52" s="759">
        <v>0</v>
      </c>
    </row>
    <row s="1636" customFormat="1" customHeight="1" ht="11.25" hidden="1">
      <c r="A53" s="2393"/>
      <c r="B53" s="512"/>
      <c r="D53" s="666" t="s">
        <v>320</v>
      </c>
      <c r="E53" s="668" t="s">
        <v>879</v>
      </c>
      <c r="F53" s="661" t="s">
        <v>868</v>
      </c>
      <c r="G53" s="669"/>
      <c r="H53" s="1024"/>
      <c r="I53" s="669"/>
      <c r="J53" s="1024"/>
      <c r="K53" s="290"/>
      <c r="X53" s="759">
        <v>0</v>
      </c>
    </row>
    <row s="1636" customFormat="1" customHeight="1" ht="11.25" hidden="1">
      <c r="A54" s="2393"/>
      <c r="B54" s="512"/>
      <c r="D54" s="666" t="s">
        <v>891</v>
      </c>
      <c r="E54" s="668" t="s">
        <v>880</v>
      </c>
      <c r="F54" s="661" t="s">
        <v>868</v>
      </c>
      <c r="G54" s="669"/>
      <c r="H54" s="1024"/>
      <c r="I54" s="669"/>
      <c r="J54" s="1024"/>
      <c r="K54" s="290"/>
      <c r="X54" s="759">
        <v>0</v>
      </c>
    </row>
    <row s="1636" customFormat="1" customHeight="1" ht="11.25" hidden="1">
      <c r="A55" s="2393"/>
      <c r="B55" s="512"/>
      <c r="D55" s="666" t="s">
        <v>892</v>
      </c>
      <c r="E55" s="668" t="s">
        <v>881</v>
      </c>
      <c r="F55" s="661" t="s">
        <v>868</v>
      </c>
      <c r="G55" s="669"/>
      <c r="H55" s="1024"/>
      <c r="I55" s="669"/>
      <c r="J55" s="1024"/>
      <c r="K55" s="290"/>
      <c r="X55" s="759">
        <v>0</v>
      </c>
    </row>
    <row s="1636" customFormat="1" customHeight="1" ht="11.25" hidden="1">
      <c r="A56" s="2393"/>
      <c r="B56" s="512"/>
      <c r="D56" s="666" t="s">
        <v>893</v>
      </c>
      <c r="E56" s="672" t="s">
        <v>883</v>
      </c>
      <c r="F56" s="661" t="s">
        <v>868</v>
      </c>
      <c r="G56" s="669"/>
      <c r="H56" s="1024"/>
      <c r="I56" s="669"/>
      <c r="J56" s="1024"/>
      <c r="K56" s="290"/>
      <c r="X56" s="759">
        <v>0</v>
      </c>
    </row>
    <row s="1636" customFormat="1" customHeight="1" ht="11.25" hidden="1">
      <c r="A57" s="2393"/>
      <c r="B57" s="512"/>
      <c r="D57" s="666" t="s">
        <v>894</v>
      </c>
      <c r="E57" s="672" t="s">
        <v>885</v>
      </c>
      <c r="F57" s="661" t="s">
        <v>868</v>
      </c>
      <c r="G57" s="669"/>
      <c r="H57" s="1024"/>
      <c r="I57" s="669"/>
      <c r="J57" s="1024"/>
      <c r="K57" s="290"/>
      <c r="X57" s="759">
        <v>0</v>
      </c>
    </row>
    <row s="1636" customFormat="1" customHeight="1" ht="11.25" hidden="1">
      <c r="A58" s="2393"/>
      <c r="B58" s="512"/>
      <c r="D58" s="666" t="s">
        <v>895</v>
      </c>
      <c r="E58" s="668" t="s">
        <v>887</v>
      </c>
      <c r="F58" s="661" t="s">
        <v>868</v>
      </c>
      <c r="G58" s="669"/>
      <c r="H58" s="1024"/>
      <c r="I58" s="669"/>
      <c r="J58" s="1024"/>
      <c r="K58" s="290"/>
      <c r="X58" s="759">
        <v>0</v>
      </c>
    </row>
    <row s="1636" customFormat="1" customHeight="1" ht="11.25" hidden="1">
      <c r="A59" s="2393"/>
      <c r="B59" s="512"/>
      <c r="D59" s="666" t="s">
        <v>896</v>
      </c>
      <c r="E59" s="668" t="s">
        <v>889</v>
      </c>
      <c r="F59" s="661" t="s">
        <v>868</v>
      </c>
      <c r="G59" s="669"/>
      <c r="H59" s="1024"/>
      <c r="I59" s="669"/>
      <c r="J59" s="1024"/>
      <c r="K59" s="290"/>
      <c r="X59" s="759">
        <v>0</v>
      </c>
    </row>
    <row s="1636" customFormat="1" customHeight="1" ht="33.75" hidden="1">
      <c r="A60" s="2393"/>
      <c r="B60" s="512"/>
      <c r="D60" s="666" t="s">
        <v>95</v>
      </c>
      <c r="E60" s="667" t="s">
        <v>897</v>
      </c>
      <c r="F60" s="722" t="s">
        <v>568</v>
      </c>
      <c r="G60" s="743"/>
      <c r="H60" s="1024"/>
      <c r="I60" s="743"/>
      <c r="J60" s="1024"/>
      <c r="K60" s="303" t="s">
        <v>898</v>
      </c>
      <c r="X60" s="759">
        <v>0</v>
      </c>
    </row>
    <row s="1636" customFormat="1" customHeight="1" ht="33.75" hidden="1">
      <c r="A61" s="2393"/>
      <c r="B61" s="512"/>
      <c r="D61" s="666" t="s">
        <v>96</v>
      </c>
      <c r="E61" s="667" t="s">
        <v>899</v>
      </c>
      <c r="F61" s="727" t="s">
        <v>829</v>
      </c>
      <c r="G61" s="669"/>
      <c r="H61" s="1024"/>
      <c r="I61" s="669"/>
      <c r="J61" s="1024"/>
      <c r="K61" s="290"/>
      <c r="X61" s="759">
        <v>0</v>
      </c>
    </row>
    <row s="1636" customFormat="1" customHeight="1" ht="22.5" hidden="1">
      <c r="A62" s="2393"/>
      <c r="B62" s="512" t="s">
        <v>598</v>
      </c>
      <c r="D62" s="666" t="s">
        <v>115</v>
      </c>
      <c r="E62" s="667" t="s">
        <v>900</v>
      </c>
      <c r="F62" s="727" t="s">
        <v>313</v>
      </c>
      <c r="G62" s="383"/>
      <c r="H62" s="1024"/>
      <c r="I62" s="383"/>
      <c r="J62" s="1024"/>
      <c r="K62" s="290" t="s">
        <v>641</v>
      </c>
      <c r="X62" s="759">
        <v>0</v>
      </c>
    </row>
    <row s="1636" customFormat="1" customHeight="1" ht="45" hidden="1">
      <c r="A63" s="2393"/>
      <c r="B63" s="512" t="s">
        <v>598</v>
      </c>
      <c r="D63" s="666" t="s">
        <v>901</v>
      </c>
      <c r="E63" s="668" t="s">
        <v>902</v>
      </c>
      <c r="F63" s="722" t="s">
        <v>313</v>
      </c>
      <c r="G63" s="383"/>
      <c r="H63" s="1024"/>
      <c r="I63" s="383"/>
      <c r="J63" s="1024"/>
      <c r="K63" s="290" t="s">
        <v>641</v>
      </c>
      <c r="X63" s="759">
        <v>0</v>
      </c>
    </row>
    <row s="1636" customFormat="1" customHeight="1" ht="11.549999999999999">
      <c r="A64" s="1034"/>
      <c r="B64" s="519"/>
      <c r="D64" s="1035"/>
      <c r="E64" s="1036"/>
      <c r="X64" s="510">
        <v>11</v>
      </c>
    </row>
    <row s="1636" customFormat="1" customHeight="1" ht="22.5" hidden="1">
      <c r="A65" s="2393" t="s">
        <v>903</v>
      </c>
      <c r="B65" s="512"/>
      <c r="D65" s="666">
        <v>1</v>
      </c>
      <c r="E65" s="745" t="s">
        <v>904</v>
      </c>
      <c r="F65" s="741" t="s">
        <v>819</v>
      </c>
      <c r="G65" s="742"/>
      <c r="H65" s="1030"/>
      <c r="I65" s="742"/>
      <c r="J65" s="1030"/>
      <c r="K65" s="302" t="s">
        <v>905</v>
      </c>
      <c r="X65" s="759">
        <v>0</v>
      </c>
    </row>
    <row s="1636" customFormat="1" customHeight="1" ht="56.25" hidden="1">
      <c r="A66" s="2393"/>
      <c r="B66" s="512"/>
      <c r="D66" s="744" t="s">
        <v>113</v>
      </c>
      <c r="E66" s="708" t="s">
        <v>906</v>
      </c>
      <c r="F66" s="661" t="s">
        <v>556</v>
      </c>
      <c r="G66" s="661" t="s">
        <v>556</v>
      </c>
      <c r="H66" s="520"/>
      <c r="I66" s="661" t="s">
        <v>556</v>
      </c>
      <c r="J66" s="520"/>
      <c r="K66" s="290"/>
      <c r="X66" s="759">
        <v>0</v>
      </c>
    </row>
    <row s="1636" customFormat="1" customHeight="1" ht="33.75" hidden="1">
      <c r="A67" s="2393"/>
      <c r="B67" s="512"/>
      <c r="D67" s="744" t="s">
        <v>718</v>
      </c>
      <c r="E67" s="955" t="s">
        <v>907</v>
      </c>
      <c r="F67" s="661" t="s">
        <v>871</v>
      </c>
      <c r="G67" s="728"/>
      <c r="H67" s="520"/>
      <c r="I67" s="728"/>
      <c r="J67" s="520"/>
      <c r="K67" s="290"/>
      <c r="X67" s="759">
        <v>0</v>
      </c>
    </row>
    <row s="1636" customFormat="1" customHeight="1" ht="22.5" hidden="1">
      <c r="A68" s="2393"/>
      <c r="B68" s="512"/>
      <c r="D68" s="744" t="s">
        <v>314</v>
      </c>
      <c r="E68" s="955" t="s">
        <v>908</v>
      </c>
      <c r="F68" s="661" t="s">
        <v>871</v>
      </c>
      <c r="G68" s="728"/>
      <c r="H68" s="520"/>
      <c r="I68" s="728"/>
      <c r="J68" s="520"/>
      <c r="K68" s="290"/>
      <c r="X68" s="759">
        <v>0</v>
      </c>
    </row>
    <row s="1636" customFormat="1" customHeight="1" ht="22.5" hidden="1">
      <c r="A69" s="2393"/>
      <c r="B69" s="512"/>
      <c r="D69" s="744" t="s">
        <v>317</v>
      </c>
      <c r="E69" s="955" t="s">
        <v>909</v>
      </c>
      <c r="F69" s="722" t="s">
        <v>568</v>
      </c>
      <c r="G69" s="743"/>
      <c r="H69" s="520"/>
      <c r="I69" s="743"/>
      <c r="J69" s="520"/>
      <c r="K69" s="290"/>
      <c r="X69" s="759">
        <v>0</v>
      </c>
    </row>
    <row s="1636" customFormat="1" customHeight="1" ht="22.5" hidden="1">
      <c r="A70" s="2393"/>
      <c r="B70" s="512"/>
      <c r="D70" s="744" t="s">
        <v>738</v>
      </c>
      <c r="E70" s="955" t="s">
        <v>910</v>
      </c>
      <c r="F70" s="722" t="s">
        <v>568</v>
      </c>
      <c r="G70" s="743"/>
      <c r="H70" s="520"/>
      <c r="I70" s="743"/>
      <c r="J70" s="520"/>
      <c r="K70" s="290"/>
      <c r="X70" s="759">
        <v>0</v>
      </c>
    </row>
    <row s="1636" customFormat="1" customHeight="1" ht="22.5" hidden="1">
      <c r="A71" s="2393"/>
      <c r="B71" s="512"/>
      <c r="D71" s="666" t="s">
        <v>93</v>
      </c>
      <c r="E71" s="667" t="s">
        <v>911</v>
      </c>
      <c r="F71" s="661" t="s">
        <v>871</v>
      </c>
      <c r="G71" s="558"/>
      <c r="H71" s="1031"/>
      <c r="I71" s="558"/>
      <c r="J71" s="1031"/>
      <c r="K71" s="303"/>
      <c r="X71" s="759">
        <v>0</v>
      </c>
    </row>
    <row s="1636" customFormat="1" customHeight="1" ht="56.25" hidden="1">
      <c r="A72" s="2393"/>
      <c r="B72" s="512"/>
      <c r="D72" s="666" t="s">
        <v>94</v>
      </c>
      <c r="E72" s="667" t="s">
        <v>912</v>
      </c>
      <c r="F72" s="722" t="s">
        <v>568</v>
      </c>
      <c r="G72" s="743"/>
      <c r="H72" s="1024"/>
      <c r="I72" s="743"/>
      <c r="J72" s="1024"/>
      <c r="K72" s="303"/>
      <c r="X72" s="759">
        <v>0</v>
      </c>
    </row>
    <row s="1636" customFormat="1" customHeight="1" ht="33.75" hidden="1">
      <c r="A73" s="2393"/>
      <c r="B73" s="512"/>
      <c r="D73" s="666" t="s">
        <v>114</v>
      </c>
      <c r="E73" s="667" t="s">
        <v>913</v>
      </c>
      <c r="F73" s="727" t="s">
        <v>829</v>
      </c>
      <c r="G73" s="669"/>
      <c r="H73" s="1024"/>
      <c r="I73" s="669"/>
      <c r="J73" s="1024"/>
      <c r="K73" s="290"/>
      <c r="X73" s="759">
        <v>0</v>
      </c>
    </row>
    <row s="1636" customFormat="1" customHeight="1" ht="22.5" hidden="1">
      <c r="A74" s="2393"/>
      <c r="B74" s="512" t="s">
        <v>598</v>
      </c>
      <c r="D74" s="666" t="s">
        <v>95</v>
      </c>
      <c r="E74" s="667" t="s">
        <v>914</v>
      </c>
      <c r="F74" s="727" t="s">
        <v>313</v>
      </c>
      <c r="G74" s="383"/>
      <c r="H74" s="1024"/>
      <c r="I74" s="383"/>
      <c r="J74" s="1024"/>
      <c r="K74" s="290" t="s">
        <v>641</v>
      </c>
      <c r="X74" s="759">
        <v>0</v>
      </c>
    </row>
    <row s="1636" customFormat="1" customHeight="1" ht="45" hidden="1">
      <c r="A75" s="2393"/>
      <c r="B75" s="512" t="s">
        <v>598</v>
      </c>
      <c r="D75" s="666" t="s">
        <v>662</v>
      </c>
      <c r="E75" s="668" t="s">
        <v>915</v>
      </c>
      <c r="F75" s="722" t="s">
        <v>313</v>
      </c>
      <c r="G75" s="383"/>
      <c r="H75" s="1024"/>
      <c r="I75" s="383"/>
      <c r="J75" s="1024"/>
      <c r="K75" s="290" t="s">
        <v>641</v>
      </c>
      <c r="X75" s="759">
        <v>0</v>
      </c>
    </row>
    <row s="1636" customFormat="1" customHeight="1" ht="11.549999999999999">
      <c r="A76" s="1034"/>
      <c r="B76" s="519"/>
      <c r="D76" s="1035"/>
      <c r="E76" s="1036"/>
      <c r="X76" s="510">
        <v>11</v>
      </c>
    </row>
    <row s="1636" customFormat="1" customHeight="1" ht="11.25" hidden="1">
      <c r="A77" s="2393" t="s">
        <v>916</v>
      </c>
      <c r="B77" s="512"/>
      <c r="D77" s="666">
        <v>1</v>
      </c>
      <c r="E77" s="667" t="s">
        <v>917</v>
      </c>
      <c r="F77" s="722" t="s">
        <v>819</v>
      </c>
      <c r="G77" s="725"/>
      <c r="H77" s="1024"/>
      <c r="I77" s="725"/>
      <c r="J77" s="1024"/>
      <c r="K77" s="290" t="s">
        <v>918</v>
      </c>
      <c r="X77" s="759">
        <v>0</v>
      </c>
    </row>
    <row s="1636" customFormat="1" customHeight="1" ht="11.25" hidden="1">
      <c r="A78" s="2393"/>
      <c r="B78" s="512"/>
      <c r="D78" s="666" t="s">
        <v>113</v>
      </c>
      <c r="E78" s="667" t="s">
        <v>919</v>
      </c>
      <c r="F78" s="722" t="s">
        <v>819</v>
      </c>
      <c r="G78" s="725"/>
      <c r="H78" s="1024"/>
      <c r="I78" s="725"/>
      <c r="J78" s="1024"/>
      <c r="K78" s="290" t="s">
        <v>920</v>
      </c>
      <c r="X78" s="759">
        <v>0</v>
      </c>
    </row>
    <row s="1636" customFormat="1" customHeight="1" ht="22.5" hidden="1">
      <c r="A79" s="2393"/>
      <c r="B79" s="512"/>
      <c r="D79" s="666" t="s">
        <v>93</v>
      </c>
      <c r="E79" s="723" t="s">
        <v>921</v>
      </c>
      <c r="F79" s="661" t="s">
        <v>868</v>
      </c>
      <c r="G79" s="725"/>
      <c r="H79" s="1024"/>
      <c r="I79" s="725"/>
      <c r="J79" s="1024"/>
      <c r="K79" s="290" t="s">
        <v>922</v>
      </c>
      <c r="X79" s="759">
        <v>0</v>
      </c>
    </row>
    <row s="1636" customFormat="1" customHeight="1" ht="11.25" hidden="1">
      <c r="A80" s="2393"/>
      <c r="B80" s="512"/>
      <c r="D80" s="666" t="s">
        <v>331</v>
      </c>
      <c r="E80" s="724" t="s">
        <v>923</v>
      </c>
      <c r="F80" s="661" t="s">
        <v>868</v>
      </c>
      <c r="G80" s="725"/>
      <c r="H80" s="1024"/>
      <c r="I80" s="725"/>
      <c r="J80" s="1024"/>
      <c r="K80" s="290"/>
      <c r="X80" s="759">
        <v>0</v>
      </c>
    </row>
    <row s="1636" customFormat="1" customHeight="1" ht="11.25" hidden="1">
      <c r="A81" s="2393"/>
      <c r="B81" s="512"/>
      <c r="D81" s="666" t="s">
        <v>339</v>
      </c>
      <c r="E81" s="724" t="s">
        <v>924</v>
      </c>
      <c r="F81" s="661" t="s">
        <v>868</v>
      </c>
      <c r="G81" s="725"/>
      <c r="H81" s="1024"/>
      <c r="I81" s="725"/>
      <c r="J81" s="1024"/>
      <c r="K81" s="290"/>
      <c r="X81" s="759">
        <v>0</v>
      </c>
    </row>
    <row s="1636" customFormat="1" customHeight="1" ht="11.25" hidden="1">
      <c r="A82" s="2393"/>
      <c r="B82" s="512"/>
      <c r="D82" s="666" t="s">
        <v>341</v>
      </c>
      <c r="E82" s="724" t="s">
        <v>925</v>
      </c>
      <c r="F82" s="661" t="s">
        <v>868</v>
      </c>
      <c r="G82" s="725"/>
      <c r="H82" s="1024"/>
      <c r="I82" s="725"/>
      <c r="J82" s="1024"/>
      <c r="K82" s="290"/>
      <c r="X82" s="759">
        <v>0</v>
      </c>
    </row>
    <row s="1636" customFormat="1" customHeight="1" ht="11.25" hidden="1">
      <c r="A83" s="2393"/>
      <c r="B83" s="512"/>
      <c r="D83" s="666" t="s">
        <v>343</v>
      </c>
      <c r="E83" s="724" t="s">
        <v>926</v>
      </c>
      <c r="F83" s="661" t="s">
        <v>868</v>
      </c>
      <c r="G83" s="725"/>
      <c r="H83" s="1024"/>
      <c r="I83" s="725"/>
      <c r="J83" s="1024"/>
      <c r="K83" s="290"/>
      <c r="X83" s="759">
        <v>0</v>
      </c>
    </row>
    <row s="1636" customFormat="1" customHeight="1" ht="11.25" hidden="1">
      <c r="A84" s="2393"/>
      <c r="B84" s="512"/>
      <c r="D84" s="666" t="s">
        <v>927</v>
      </c>
      <c r="E84" s="724" t="s">
        <v>928</v>
      </c>
      <c r="F84" s="661" t="s">
        <v>868</v>
      </c>
      <c r="G84" s="725"/>
      <c r="H84" s="1024"/>
      <c r="I84" s="725"/>
      <c r="J84" s="1024"/>
      <c r="K84" s="290"/>
      <c r="X84" s="759">
        <v>0</v>
      </c>
    </row>
    <row s="1636" customFormat="1" customHeight="1" ht="11.25" hidden="1">
      <c r="A85" s="2393"/>
      <c r="B85" s="512"/>
      <c r="D85" s="666" t="s">
        <v>929</v>
      </c>
      <c r="E85" s="724" t="s">
        <v>930</v>
      </c>
      <c r="F85" s="661" t="s">
        <v>868</v>
      </c>
      <c r="G85" s="725"/>
      <c r="H85" s="1024"/>
      <c r="I85" s="725"/>
      <c r="J85" s="1024"/>
      <c r="K85" s="290"/>
      <c r="X85" s="759">
        <v>0</v>
      </c>
    </row>
    <row s="1636" customFormat="1" customHeight="1" ht="11.25" hidden="1">
      <c r="A86" s="2393"/>
      <c r="B86" s="512"/>
      <c r="D86" s="666" t="s">
        <v>931</v>
      </c>
      <c r="E86" s="724" t="s">
        <v>932</v>
      </c>
      <c r="F86" s="661" t="s">
        <v>868</v>
      </c>
      <c r="G86" s="725"/>
      <c r="H86" s="1024"/>
      <c r="I86" s="725"/>
      <c r="J86" s="1024"/>
      <c r="K86" s="290"/>
      <c r="X86" s="759">
        <v>0</v>
      </c>
    </row>
    <row s="1636" customFormat="1" customHeight="1" ht="45" hidden="1">
      <c r="A87" s="2393"/>
      <c r="B87" s="512"/>
      <c r="D87" s="666" t="s">
        <v>94</v>
      </c>
      <c r="E87" s="667" t="s">
        <v>933</v>
      </c>
      <c r="F87" s="661" t="s">
        <v>868</v>
      </c>
      <c r="G87" s="725"/>
      <c r="H87" s="1024"/>
      <c r="I87" s="725"/>
      <c r="J87" s="1024"/>
      <c r="K87" s="290" t="s">
        <v>934</v>
      </c>
      <c r="X87" s="759">
        <v>0</v>
      </c>
    </row>
    <row s="1636" customFormat="1" customHeight="1" ht="11.25" hidden="1">
      <c r="A88" s="2393"/>
      <c r="B88" s="512"/>
      <c r="D88" s="666" t="s">
        <v>763</v>
      </c>
      <c r="E88" s="724" t="s">
        <v>923</v>
      </c>
      <c r="F88" s="661" t="s">
        <v>868</v>
      </c>
      <c r="G88" s="725"/>
      <c r="H88" s="1024"/>
      <c r="I88" s="725"/>
      <c r="J88" s="1024"/>
      <c r="K88" s="290"/>
      <c r="X88" s="759">
        <v>0</v>
      </c>
    </row>
    <row s="1636" customFormat="1" customHeight="1" ht="11.25" hidden="1">
      <c r="A89" s="2393"/>
      <c r="B89" s="512"/>
      <c r="D89" s="666" t="s">
        <v>805</v>
      </c>
      <c r="E89" s="724" t="s">
        <v>924</v>
      </c>
      <c r="F89" s="661" t="s">
        <v>868</v>
      </c>
      <c r="G89" s="725"/>
      <c r="H89" s="1024"/>
      <c r="I89" s="725"/>
      <c r="J89" s="1024"/>
      <c r="K89" s="290"/>
      <c r="X89" s="759">
        <v>0</v>
      </c>
    </row>
    <row s="1636" customFormat="1" customHeight="1" ht="11.25" hidden="1">
      <c r="A90" s="2393"/>
      <c r="B90" s="512"/>
      <c r="D90" s="666" t="s">
        <v>808</v>
      </c>
      <c r="E90" s="724" t="s">
        <v>925</v>
      </c>
      <c r="F90" s="661" t="s">
        <v>868</v>
      </c>
      <c r="G90" s="725"/>
      <c r="H90" s="1024"/>
      <c r="I90" s="725"/>
      <c r="J90" s="1024"/>
      <c r="K90" s="290"/>
      <c r="X90" s="759">
        <v>0</v>
      </c>
    </row>
    <row s="1636" customFormat="1" customHeight="1" ht="11.25" hidden="1">
      <c r="A91" s="2393"/>
      <c r="B91" s="512"/>
      <c r="D91" s="666" t="s">
        <v>886</v>
      </c>
      <c r="E91" s="724" t="s">
        <v>926</v>
      </c>
      <c r="F91" s="661" t="s">
        <v>868</v>
      </c>
      <c r="G91" s="725"/>
      <c r="H91" s="1024"/>
      <c r="I91" s="725"/>
      <c r="J91" s="1024"/>
      <c r="K91" s="290"/>
      <c r="X91" s="759">
        <v>0</v>
      </c>
    </row>
    <row s="1636" customFormat="1" customHeight="1" ht="11.25" hidden="1">
      <c r="A92" s="2393"/>
      <c r="B92" s="512"/>
      <c r="D92" s="666" t="s">
        <v>888</v>
      </c>
      <c r="E92" s="724" t="s">
        <v>928</v>
      </c>
      <c r="F92" s="661" t="s">
        <v>868</v>
      </c>
      <c r="G92" s="725"/>
      <c r="H92" s="1024"/>
      <c r="I92" s="725"/>
      <c r="J92" s="1024"/>
      <c r="K92" s="290"/>
      <c r="X92" s="759">
        <v>0</v>
      </c>
    </row>
    <row s="1636" customFormat="1" customHeight="1" ht="11.25" hidden="1">
      <c r="A93" s="2393"/>
      <c r="B93" s="512"/>
      <c r="D93" s="666" t="s">
        <v>935</v>
      </c>
      <c r="E93" s="724" t="s">
        <v>930</v>
      </c>
      <c r="F93" s="661" t="s">
        <v>868</v>
      </c>
      <c r="G93" s="725"/>
      <c r="H93" s="1024"/>
      <c r="I93" s="725"/>
      <c r="J93" s="1024"/>
      <c r="K93" s="290"/>
      <c r="X93" s="759">
        <v>0</v>
      </c>
    </row>
    <row s="1636" customFormat="1" customHeight="1" ht="11.25" hidden="1">
      <c r="A94" s="2393"/>
      <c r="B94" s="512"/>
      <c r="D94" s="666" t="s">
        <v>936</v>
      </c>
      <c r="E94" s="724" t="s">
        <v>932</v>
      </c>
      <c r="F94" s="661" t="s">
        <v>868</v>
      </c>
      <c r="G94" s="725"/>
      <c r="H94" s="1024"/>
      <c r="I94" s="725"/>
      <c r="J94" s="1024"/>
      <c r="K94" s="290"/>
      <c r="X94" s="759">
        <v>0</v>
      </c>
    </row>
    <row s="1636" customFormat="1" customHeight="1" ht="24.75" hidden="1">
      <c r="A95" s="2393"/>
      <c r="B95" s="512"/>
      <c r="D95" s="666" t="s">
        <v>114</v>
      </c>
      <c r="E95" s="667" t="s">
        <v>937</v>
      </c>
      <c r="F95" s="726" t="s">
        <v>568</v>
      </c>
      <c r="G95" s="728"/>
      <c r="H95" s="1024"/>
      <c r="I95" s="728"/>
      <c r="J95" s="1024"/>
      <c r="K95" s="290" t="s">
        <v>938</v>
      </c>
      <c r="X95" s="759">
        <v>0</v>
      </c>
    </row>
    <row s="1636" customFormat="1" customHeight="1" ht="33.75" hidden="1">
      <c r="A96" s="2393"/>
      <c r="B96" s="512"/>
      <c r="D96" s="666" t="s">
        <v>95</v>
      </c>
      <c r="E96" s="667" t="s">
        <v>939</v>
      </c>
      <c r="F96" s="727" t="s">
        <v>829</v>
      </c>
      <c r="G96" s="729"/>
      <c r="H96" s="1024"/>
      <c r="I96" s="729"/>
      <c r="J96" s="1024"/>
      <c r="K96" s="290"/>
      <c r="X96" s="759">
        <v>0</v>
      </c>
    </row>
    <row s="1636" customFormat="1" customHeight="1" ht="22.5" hidden="1">
      <c r="A97" s="2393"/>
      <c r="B97" s="512" t="s">
        <v>598</v>
      </c>
      <c r="D97" s="666" t="s">
        <v>96</v>
      </c>
      <c r="E97" s="667" t="s">
        <v>940</v>
      </c>
      <c r="F97" s="727" t="s">
        <v>313</v>
      </c>
      <c r="G97" s="386"/>
      <c r="H97" s="1024"/>
      <c r="I97" s="386"/>
      <c r="J97" s="1024"/>
      <c r="K97" s="290" t="s">
        <v>641</v>
      </c>
      <c r="X97" s="759">
        <v>0</v>
      </c>
    </row>
    <row s="1636" customFormat="1" customHeight="1" ht="45" hidden="1">
      <c r="A98" s="2393"/>
      <c r="B98" s="512" t="s">
        <v>598</v>
      </c>
      <c r="D98" s="666" t="s">
        <v>941</v>
      </c>
      <c r="E98" s="668" t="s">
        <v>942</v>
      </c>
      <c r="F98" s="722" t="s">
        <v>313</v>
      </c>
      <c r="G98" s="386"/>
      <c r="H98" s="1024"/>
      <c r="I98" s="386"/>
      <c r="J98" s="1024"/>
      <c r="K98" s="290" t="s">
        <v>641</v>
      </c>
      <c r="X98" s="759">
        <v>0</v>
      </c>
    </row>
    <row s="1636" customFormat="1" customHeight="1" ht="95.25" hidden="1">
      <c r="A99" s="2393"/>
      <c r="B99" s="512" t="s">
        <v>598</v>
      </c>
      <c r="D99" s="666" t="s">
        <v>115</v>
      </c>
      <c r="E99" s="667" t="s">
        <v>943</v>
      </c>
      <c r="F99" s="722" t="s">
        <v>313</v>
      </c>
      <c r="G99" s="386"/>
      <c r="H99" s="1024"/>
      <c r="I99" s="386"/>
      <c r="J99" s="1024"/>
      <c r="K99" s="290" t="s">
        <v>641</v>
      </c>
      <c r="X99" s="759">
        <v>0</v>
      </c>
    </row>
    <row s="1636" customFormat="1" customHeight="1" ht="22.5" hidden="1">
      <c r="A100" s="2393"/>
      <c r="B100" s="512" t="s">
        <v>598</v>
      </c>
      <c r="D100" s="666" t="s">
        <v>151</v>
      </c>
      <c r="E100" s="667" t="s">
        <v>944</v>
      </c>
      <c r="F100" s="722" t="s">
        <v>313</v>
      </c>
      <c r="G100" s="386"/>
      <c r="H100" s="1024"/>
      <c r="I100" s="386"/>
      <c r="J100" s="1024"/>
      <c r="K100" s="290" t="s">
        <v>641</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08EAE-6B91-88CD-D74A-0.CB3E7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"СамРЭК-Тепло Жигулевск"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91</v>
      </c>
      <c r="E10" s="524" t="s">
        <v>92</v>
      </c>
      <c r="F10" s="524" t="s">
        <v>111</v>
      </c>
      <c r="G10" s="2134" t="s">
        <v>91</v>
      </c>
      <c r="H10" s="2135"/>
      <c r="I10" s="524" t="s">
        <v>92</v>
      </c>
      <c r="J10" s="524" t="s">
        <v>111</v>
      </c>
      <c r="K10" s="2134" t="s">
        <v>91</v>
      </c>
      <c r="L10" s="2135"/>
      <c r="M10" s="524" t="s">
        <v>92</v>
      </c>
      <c r="N10" s="1628"/>
      <c r="AM10" s="584">
        <v>23</v>
      </c>
    </row>
    <row s="1854" customFormat="1" customHeight="1" ht="11.25" hidden="1">
      <c r="A11" s="594"/>
      <c r="B11" s="594"/>
      <c r="C11" s="594"/>
      <c r="D11" s="595" t="s">
        <v>112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64</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F0AEE-CF14-6526-345A-0.41ADC86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453</v>
      </c>
      <c r="D3" s="690" t="str">
        <f>B3&amp;".1"</f>
        <v>.1</v>
      </c>
      <c r="E3" s="691" t="s">
        <v>945</v>
      </c>
      <c r="F3" s="692" t="s">
        <v>313</v>
      </c>
      <c r="G3" s="687"/>
      <c r="H3" s="402"/>
      <c r="I3" s="687"/>
      <c r="J3" s="402"/>
      <c r="K3" s="290" t="s">
        <v>946</v>
      </c>
      <c r="V3" s="506">
        <v>0</v>
      </c>
    </row>
    <row customHeight="1" ht="15" hidden="1">
      <c r="A4" s="506"/>
      <c r="B4" s="2398"/>
      <c r="C4" s="2399"/>
      <c r="D4" s="690" t="str">
        <f>B3&amp;".2"</f>
        <v>.2</v>
      </c>
      <c r="E4" s="691" t="s">
        <v>947</v>
      </c>
      <c r="F4" s="692" t="s">
        <v>313</v>
      </c>
      <c r="G4" s="1739" t="s">
        <v>28</v>
      </c>
      <c r="H4" s="402"/>
      <c r="I4" s="1739" t="s">
        <v>28</v>
      </c>
      <c r="J4" s="402"/>
      <c r="K4" s="290" t="s">
        <v>948</v>
      </c>
      <c r="V4" s="506">
        <v>0</v>
      </c>
    </row>
    <row s="1367" customFormat="1" customHeight="1" ht="15" hidden="1">
      <c r="C5" s="673"/>
      <c r="U5" s="421"/>
      <c r="V5" s="418">
        <v>0</v>
      </c>
    </row>
    <row customHeight="1" ht="22.5" hidden="1">
      <c r="A6" s="506"/>
      <c r="B6" s="2398"/>
      <c r="C6" s="2399" t="s">
        <v>453</v>
      </c>
      <c r="D6" s="690" t="str">
        <f>B6&amp;".1"</f>
        <v>.1</v>
      </c>
      <c r="E6" s="691" t="s">
        <v>949</v>
      </c>
      <c r="F6" s="692" t="s">
        <v>313</v>
      </c>
      <c r="G6" s="687"/>
      <c r="H6" s="402"/>
      <c r="I6" s="687"/>
      <c r="J6" s="402"/>
      <c r="K6" s="290" t="s">
        <v>950</v>
      </c>
      <c r="V6" s="506">
        <v>0</v>
      </c>
    </row>
    <row customHeight="1" ht="15" hidden="1">
      <c r="A7" s="506"/>
      <c r="B7" s="2398"/>
      <c r="C7" s="2399"/>
      <c r="D7" s="690" t="str">
        <f>B6&amp;".2"</f>
        <v>.2</v>
      </c>
      <c r="E7" s="691" t="s">
        <v>947</v>
      </c>
      <c r="F7" s="692" t="s">
        <v>313</v>
      </c>
      <c r="G7" s="1739" t="s">
        <v>28</v>
      </c>
      <c r="H7" s="402"/>
      <c r="I7" s="1739" t="s">
        <v>28</v>
      </c>
      <c r="J7" s="402"/>
      <c r="K7" s="290" t="s">
        <v>948</v>
      </c>
      <c r="V7" s="506">
        <v>0</v>
      </c>
    </row>
    <row s="1367" customFormat="1" customHeight="1" ht="15" hidden="1">
      <c r="C8" s="673"/>
      <c r="U8" s="421"/>
      <c r="V8" s="418">
        <v>0</v>
      </c>
    </row>
    <row customHeight="1" ht="22.5" hidden="1">
      <c r="A9" s="506"/>
      <c r="B9" s="2398"/>
      <c r="C9" s="2399" t="s">
        <v>453</v>
      </c>
      <c r="D9" s="690" t="str">
        <f>B9&amp;".1"</f>
        <v>.1</v>
      </c>
      <c r="E9" s="691" t="s">
        <v>951</v>
      </c>
      <c r="F9" s="692" t="s">
        <v>313</v>
      </c>
      <c r="G9" s="698" t="s">
        <v>28</v>
      </c>
      <c r="H9" s="402" t="s">
        <v>28</v>
      </c>
      <c r="I9" s="698" t="s">
        <v>28</v>
      </c>
      <c r="J9" s="402" t="s">
        <v>28</v>
      </c>
      <c r="K9" s="290"/>
      <c r="V9" s="506">
        <v>0</v>
      </c>
    </row>
    <row customHeight="1" ht="15" hidden="1">
      <c r="A10" s="506"/>
      <c r="B10" s="2398"/>
      <c r="C10" s="2399"/>
      <c r="D10" s="690" t="str">
        <f>B9&amp;".2"</f>
        <v>.2</v>
      </c>
      <c r="E10" s="691" t="s">
        <v>952</v>
      </c>
      <c r="F10" s="692" t="s">
        <v>313</v>
      </c>
      <c r="G10" s="1733" t="s">
        <v>28</v>
      </c>
      <c r="H10" s="402" t="s">
        <v>28</v>
      </c>
      <c r="I10" s="1733" t="s">
        <v>28</v>
      </c>
      <c r="J10" s="402" t="s">
        <v>28</v>
      </c>
      <c r="K10" s="290" t="s">
        <v>953</v>
      </c>
      <c r="V10" s="506">
        <v>0</v>
      </c>
    </row>
    <row customHeight="1" ht="15" hidden="1">
      <c r="A11" s="506"/>
      <c r="B11" s="2398"/>
      <c r="C11" s="2399"/>
      <c r="D11" s="690" t="str">
        <f>B9&amp;".3"</f>
        <v>.3</v>
      </c>
      <c r="E11" s="691" t="s">
        <v>954</v>
      </c>
      <c r="F11" s="692" t="s">
        <v>313</v>
      </c>
      <c r="G11" s="1733" t="s">
        <v>28</v>
      </c>
      <c r="H11" s="402" t="s">
        <v>28</v>
      </c>
      <c r="I11" s="1733" t="s">
        <v>28</v>
      </c>
      <c r="J11" s="402" t="s">
        <v>28</v>
      </c>
      <c r="K11" s="290" t="s">
        <v>955</v>
      </c>
      <c r="V11" s="506">
        <v>0</v>
      </c>
    </row>
    <row s="1367" customFormat="1" customHeight="1" ht="15" hidden="1">
      <c r="C12" s="673"/>
      <c r="U12" s="421"/>
      <c r="V12" s="418">
        <v>0</v>
      </c>
    </row>
    <row customHeight="1" ht="33.75" hidden="1">
      <c r="A13" s="506"/>
      <c r="B13" s="2398"/>
      <c r="C13" s="2399" t="s">
        <v>453</v>
      </c>
      <c r="D13" s="690" t="str">
        <f>B13&amp;".1"</f>
        <v>.1</v>
      </c>
      <c r="E13" s="691" t="s">
        <v>956</v>
      </c>
      <c r="F13" s="692" t="s">
        <v>313</v>
      </c>
      <c r="G13" s="698" t="s">
        <v>28</v>
      </c>
      <c r="H13" s="402" t="s">
        <v>28</v>
      </c>
      <c r="I13" s="698" t="s">
        <v>28</v>
      </c>
      <c r="J13" s="402" t="s">
        <v>28</v>
      </c>
      <c r="K13" s="290" t="s">
        <v>957</v>
      </c>
      <c r="V13" s="506">
        <v>0</v>
      </c>
    </row>
    <row customHeight="1" ht="15" hidden="1">
      <c r="B14" s="2398"/>
      <c r="C14" s="2399"/>
      <c r="D14" s="690" t="str">
        <f>B13&amp;".2"</f>
        <v>.2</v>
      </c>
      <c r="E14" s="691" t="s">
        <v>958</v>
      </c>
      <c r="F14" s="692" t="s">
        <v>313</v>
      </c>
      <c r="G14" s="1733" t="s">
        <v>28</v>
      </c>
      <c r="H14" s="402" t="s">
        <v>28</v>
      </c>
      <c r="I14" s="1733" t="s">
        <v>28</v>
      </c>
      <c r="J14" s="402" t="s">
        <v>28</v>
      </c>
      <c r="K14" s="290" t="s">
        <v>959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"СамРЭК-Тепло Жигулевск"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91</v>
      </c>
      <c r="E30" s="761" t="s">
        <v>309</v>
      </c>
      <c r="F30" s="761" t="s">
        <v>576</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960</v>
      </c>
      <c r="C32" s="527"/>
      <c r="D32" s="693">
        <v>1</v>
      </c>
      <c r="E32" s="694" t="s">
        <v>961</v>
      </c>
      <c r="F32" s="692" t="s">
        <v>313</v>
      </c>
      <c r="G32" s="814" t="s">
        <v>313</v>
      </c>
      <c r="H32" s="814" t="s">
        <v>313</v>
      </c>
      <c r="I32" s="692" t="s">
        <v>313</v>
      </c>
      <c r="J32" s="692" t="s">
        <v>313</v>
      </c>
      <c r="K32" s="290"/>
      <c r="V32" s="506">
        <v>23</v>
      </c>
    </row>
    <row customHeight="1" ht="11.549999999999999">
      <c r="A33" s="506"/>
      <c r="C33" s="506"/>
      <c r="D33" s="348"/>
      <c r="E33" s="581" t="s">
        <v>596</v>
      </c>
      <c r="F33" s="573"/>
      <c r="G33" s="573"/>
      <c r="H33" s="573"/>
      <c r="I33" s="573"/>
      <c r="J33" s="573"/>
      <c r="K33" s="574"/>
      <c r="U33" s="506"/>
      <c r="V33" s="506">
        <v>11</v>
      </c>
    </row>
    <row customHeight="1" ht="24">
      <c r="A34" s="506"/>
      <c r="B34" s="582" t="s">
        <v>646</v>
      </c>
      <c r="C34" s="527"/>
      <c r="D34" s="693">
        <v>2</v>
      </c>
      <c r="E34" s="694" t="s">
        <v>962</v>
      </c>
      <c r="F34" s="821" t="s">
        <v>313</v>
      </c>
      <c r="G34" s="821" t="s">
        <v>313</v>
      </c>
      <c r="H34" s="821" t="s">
        <v>313</v>
      </c>
      <c r="I34" s="692"/>
      <c r="J34" s="692"/>
      <c r="K34" s="290"/>
      <c r="V34" s="506">
        <v>23</v>
      </c>
    </row>
    <row customHeight="1" ht="11.549999999999999">
      <c r="A35" s="506"/>
      <c r="C35" s="506"/>
      <c r="D35" s="348"/>
      <c r="E35" s="581" t="s">
        <v>963</v>
      </c>
      <c r="F35" s="573"/>
      <c r="G35" s="695"/>
      <c r="H35" s="573"/>
      <c r="I35" s="695"/>
      <c r="J35" s="573"/>
      <c r="K35" s="574"/>
      <c r="U35" s="506"/>
      <c r="V35" s="506">
        <v>11</v>
      </c>
    </row>
    <row customHeight="1" ht="71.25">
      <c r="A36" s="506"/>
      <c r="B36" s="506" t="s">
        <v>964</v>
      </c>
      <c r="C36" s="527"/>
      <c r="D36" s="693">
        <v>3</v>
      </c>
      <c r="E36" s="694" t="s">
        <v>965</v>
      </c>
      <c r="F36" s="696" t="s">
        <v>313</v>
      </c>
      <c r="G36" s="815" t="s">
        <v>966</v>
      </c>
      <c r="H36" s="814" t="s">
        <v>313</v>
      </c>
      <c r="I36" s="525" t="s">
        <v>966</v>
      </c>
      <c r="J36" s="692" t="s">
        <v>313</v>
      </c>
      <c r="K36" s="290" t="s">
        <v>967</v>
      </c>
      <c r="V36" s="506">
        <v>68</v>
      </c>
    </row>
    <row customHeight="1" ht="11.549999999999999">
      <c r="A37" s="506"/>
      <c r="C37" s="506"/>
      <c r="D37" s="348"/>
      <c r="E37" s="581" t="s">
        <v>968</v>
      </c>
      <c r="F37" s="573"/>
      <c r="G37" s="695"/>
      <c r="H37" s="695"/>
      <c r="I37" s="695"/>
      <c r="J37" s="695"/>
      <c r="K37" s="574"/>
      <c r="U37" s="506"/>
      <c r="V37" s="506">
        <v>11</v>
      </c>
    </row>
    <row customHeight="1" ht="71.25">
      <c r="A38" s="506"/>
      <c r="B38" s="506" t="s">
        <v>969</v>
      </c>
      <c r="C38" s="527"/>
      <c r="D38" s="693">
        <v>4</v>
      </c>
      <c r="E38" s="694" t="s">
        <v>970</v>
      </c>
      <c r="F38" s="696" t="s">
        <v>313</v>
      </c>
      <c r="G38" s="815" t="s">
        <v>966</v>
      </c>
      <c r="H38" s="816" t="s">
        <v>313</v>
      </c>
      <c r="I38" s="525" t="s">
        <v>966</v>
      </c>
      <c r="J38" s="522" t="s">
        <v>313</v>
      </c>
      <c r="K38" s="680" t="s">
        <v>971</v>
      </c>
      <c r="V38" s="506">
        <v>68</v>
      </c>
    </row>
    <row customHeight="1" ht="11.549999999999999">
      <c r="A39" s="506"/>
      <c r="C39" s="506"/>
      <c r="D39" s="348"/>
      <c r="E39" s="581" t="s">
        <v>972</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4966-B001-A42B-4801-0.7C37434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"СамРЭК-Тепло Жигулевск"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3.050000000000004">
      <c r="A10" s="906"/>
      <c r="B10" s="906"/>
      <c r="C10" s="906"/>
      <c r="F10" s="2176"/>
      <c r="G10" s="2176"/>
      <c r="H10" s="2233"/>
      <c r="I10" s="2176"/>
      <c r="J10" s="2176"/>
      <c r="K10" s="2176"/>
      <c r="L10" s="2176"/>
      <c r="M10" s="2176"/>
      <c r="N10" s="904" t="s">
        <v>984</v>
      </c>
      <c r="O10" s="904" t="s">
        <v>985</v>
      </c>
      <c r="P10" s="905" t="s">
        <v>986</v>
      </c>
      <c r="Q10" s="916" t="s">
        <v>92</v>
      </c>
      <c r="R10" s="916" t="s">
        <v>987</v>
      </c>
      <c r="S10" s="916" t="s">
        <v>988</v>
      </c>
      <c r="T10" s="917" t="s">
        <v>989</v>
      </c>
      <c r="U10" s="916" t="s">
        <v>92</v>
      </c>
      <c r="V10" s="916" t="s">
        <v>990</v>
      </c>
      <c r="W10" s="916" t="s">
        <v>988</v>
      </c>
      <c r="X10" s="917" t="s">
        <v>989</v>
      </c>
      <c r="Y10" s="302" t="s">
        <v>991</v>
      </c>
      <c r="Z10" s="2102" t="s">
        <v>91</v>
      </c>
      <c r="AA10" s="2104"/>
      <c r="AB10" s="1050" t="s">
        <v>992</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12D2C-7FC4-DC21-1FF7-0.BC81C8D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"СамРЭК-Тепло Жигулевск"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1016</v>
      </c>
      <c r="K12" s="2128"/>
      <c r="L12" s="2233"/>
      <c r="M12" s="2233"/>
      <c r="N12" s="2128"/>
      <c r="O12" s="2128"/>
      <c r="P12" s="2419"/>
      <c r="Q12" s="2419"/>
      <c r="R12" s="2419"/>
      <c r="S12" s="1135" t="s">
        <v>89</v>
      </c>
      <c r="T12" s="1135" t="s">
        <v>90</v>
      </c>
      <c r="U12" s="1135" t="s">
        <v>88</v>
      </c>
      <c r="V12" s="1135" t="s">
        <v>1017</v>
      </c>
      <c r="W12" s="1135" t="s">
        <v>88</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22F7-C70F-F9EB-9789-0.2E1E220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"СамРЭК-Тепло Жигулевск"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1028</v>
      </c>
      <c r="G14" s="2422" t="s">
        <v>1029</v>
      </c>
      <c r="H14" s="2422"/>
      <c r="I14" s="2422"/>
      <c r="J14" s="2422"/>
      <c r="K14" s="1235"/>
      <c r="W14" s="1156">
        <v>11</v>
      </c>
    </row>
    <row customHeight="1" ht="11.549999999999999">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5.699999999999996">
      <c r="F18" s="1231" t="s">
        <v>1035</v>
      </c>
      <c r="G18" s="1238" t="s">
        <v>1036</v>
      </c>
      <c r="H18" s="1237">
        <f>SUM(I18:J18)</f>
        <v>0</v>
      </c>
      <c r="I18" s="1236"/>
      <c r="J18" s="1226"/>
      <c r="K18" s="1235"/>
      <c r="W18" s="1156">
        <v>34</v>
      </c>
    </row>
    <row customHeight="1" ht="35.699999999999996">
      <c r="F19" s="1231" t="s">
        <v>1037</v>
      </c>
      <c r="G19" s="1238" t="s">
        <v>1038</v>
      </c>
      <c r="H19" s="1237">
        <f>SUM(I19:J19)</f>
        <v>0</v>
      </c>
      <c r="I19" s="1236"/>
      <c r="J19" s="1226"/>
      <c r="K19" s="1235"/>
      <c r="W19" s="1156">
        <v>34</v>
      </c>
    </row>
    <row customHeight="1" ht="48.29999999999999">
      <c r="F20" s="1231" t="s">
        <v>1039</v>
      </c>
      <c r="G20" s="1238" t="s">
        <v>1040</v>
      </c>
      <c r="H20" s="1237">
        <f>SUM(I20:J20)</f>
        <v>0</v>
      </c>
      <c r="I20" s="1236"/>
      <c r="J20" s="1226"/>
      <c r="K20" s="1235"/>
      <c r="W20" s="1156">
        <v>46</v>
      </c>
    </row>
    <row customHeight="1" ht="35.699999999999996">
      <c r="F21" s="1231" t="s">
        <v>1041</v>
      </c>
      <c r="G21" s="1238" t="s">
        <v>1042</v>
      </c>
      <c r="H21" s="1237">
        <f>SUM(I21:J21)</f>
        <v>0</v>
      </c>
      <c r="I21" s="1236"/>
      <c r="J21" s="1226"/>
      <c r="K21" s="1235"/>
      <c r="W21" s="1156">
        <v>34</v>
      </c>
    </row>
    <row customHeight="1" ht="35.69999999999999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5.699999999999996">
      <c r="F25" s="1231" t="s">
        <v>1049</v>
      </c>
      <c r="G25" s="1238" t="s">
        <v>1050</v>
      </c>
      <c r="H25" s="1237">
        <f>SUM(I25:J25)</f>
        <v>0</v>
      </c>
      <c r="I25" s="1236"/>
      <c r="J25" s="1226"/>
      <c r="K25" s="1235"/>
      <c r="W25" s="1156">
        <v>34</v>
      </c>
    </row>
    <row customHeight="1" ht="35.699999999999996">
      <c r="F26" s="1231" t="s">
        <v>1051</v>
      </c>
      <c r="G26" s="1238" t="s">
        <v>1052</v>
      </c>
      <c r="H26" s="1237">
        <f>SUM(I26:J26)</f>
        <v>0</v>
      </c>
      <c r="I26" s="1236"/>
      <c r="J26" s="1226"/>
      <c r="K26" s="1235"/>
      <c r="W26" s="1156">
        <v>34</v>
      </c>
    </row>
    <row customHeight="1" ht="11.549999999999999">
      <c r="F27" s="1231" t="s">
        <v>1053</v>
      </c>
      <c r="G27" s="1238" t="s">
        <v>1054</v>
      </c>
      <c r="H27" s="1237">
        <f>SUM(I27:J27)</f>
        <v>0</v>
      </c>
      <c r="I27" s="1236"/>
      <c r="J27" s="1226"/>
      <c r="K27" s="1235"/>
      <c r="W27" s="1156">
        <v>11</v>
      </c>
    </row>
    <row customHeight="1" ht="11.549999999999999">
      <c r="F28" s="1231">
        <v>2</v>
      </c>
      <c r="G28" s="691" t="s">
        <v>1055</v>
      </c>
      <c r="H28" s="1237">
        <f>SUM(I28:J28)</f>
        <v>0</v>
      </c>
      <c r="I28" s="1237">
        <f>SUM(I29:I31)</f>
        <v>0</v>
      </c>
      <c r="J28" s="1226"/>
      <c r="K28" s="1235"/>
      <c r="W28" s="1156">
        <v>11</v>
      </c>
    </row>
    <row customHeight="1" ht="11.549999999999999">
      <c r="F29" s="1231" t="s">
        <v>718</v>
      </c>
      <c r="G29" s="1238" t="s">
        <v>1056</v>
      </c>
      <c r="H29" s="1237">
        <f>SUM(I29:J29)</f>
        <v>0</v>
      </c>
      <c r="I29" s="1236"/>
      <c r="J29" s="1226"/>
      <c r="K29" s="1235"/>
      <c r="W29" s="1156">
        <v>11</v>
      </c>
    </row>
    <row customHeight="1" ht="11.549999999999999">
      <c r="F30" s="1231" t="s">
        <v>314</v>
      </c>
      <c r="G30" s="1238" t="s">
        <v>1057</v>
      </c>
      <c r="H30" s="1237">
        <f>SUM(I30:J30)</f>
        <v>0</v>
      </c>
      <c r="I30" s="1236"/>
      <c r="J30" s="1226"/>
      <c r="K30" s="1235"/>
      <c r="W30" s="1156">
        <v>11</v>
      </c>
    </row>
    <row customHeight="1" ht="11.549999999999999">
      <c r="F31" s="1231" t="s">
        <v>317</v>
      </c>
      <c r="G31" s="1238" t="s">
        <v>1058</v>
      </c>
      <c r="H31" s="1237">
        <f>SUM(I31:J31)</f>
        <v>0</v>
      </c>
      <c r="I31" s="1236"/>
      <c r="J31" s="1226"/>
      <c r="K31" s="1235"/>
      <c r="W31" s="1156">
        <v>11</v>
      </c>
    </row>
    <row customHeight="1" ht="11.549999999999999">
      <c r="F32" s="1231">
        <v>3</v>
      </c>
      <c r="G32" s="691" t="s">
        <v>1059</v>
      </c>
      <c r="H32" s="1237">
        <f>SUM(I32:J32)</f>
        <v>0</v>
      </c>
      <c r="I32" s="1237">
        <f>SUM(I33:I34)</f>
        <v>0</v>
      </c>
      <c r="J32" s="1226"/>
      <c r="K32" s="1235"/>
      <c r="W32" s="1156">
        <v>11</v>
      </c>
    </row>
    <row customHeight="1" ht="48.29999999999999">
      <c r="F33" s="1231" t="s">
        <v>331</v>
      </c>
      <c r="G33" s="1238" t="s">
        <v>1060</v>
      </c>
      <c r="H33" s="1237">
        <f>SUM(I33:J33)</f>
        <v>0</v>
      </c>
      <c r="I33" s="1236"/>
      <c r="J33" s="1226"/>
      <c r="K33" s="1235"/>
      <c r="W33" s="1156">
        <v>46</v>
      </c>
    </row>
    <row customHeight="1" ht="11.549999999999999">
      <c r="F34" s="1231" t="s">
        <v>339</v>
      </c>
      <c r="G34" s="1238" t="s">
        <v>1061</v>
      </c>
      <c r="H34" s="1237">
        <f>SUM(I34:J34)</f>
        <v>0</v>
      </c>
      <c r="I34" s="1236"/>
      <c r="J34" s="1226"/>
      <c r="K34" s="1235"/>
      <c r="W34" s="1156">
        <v>11</v>
      </c>
    </row>
    <row customHeight="1" ht="11.549999999999999">
      <c r="F35" s="1231">
        <v>4</v>
      </c>
      <c r="G35" s="691" t="s">
        <v>1062</v>
      </c>
      <c r="H35" s="1237">
        <f>SUM(I35:J35)</f>
        <v>0</v>
      </c>
      <c r="I35" s="1236"/>
      <c r="J35" s="1226"/>
      <c r="K35" s="1235"/>
      <c r="W35" s="1156">
        <v>11</v>
      </c>
    </row>
    <row customHeight="1" ht="11.549999999999999">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112</v>
      </c>
      <c r="G38" s="691" t="s">
        <v>1066</v>
      </c>
      <c r="H38" s="1237">
        <f>SUM(I38:J38)</f>
        <v>0</v>
      </c>
      <c r="I38" s="1237">
        <f>SUM(I39,I44,I47)</f>
        <v>0</v>
      </c>
      <c r="J38" s="1226"/>
      <c r="K38" s="1235"/>
      <c r="W38" s="1156">
        <v>23</v>
      </c>
    </row>
    <row customHeight="1" ht="11.549999999999999">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549999999999999">
      <c r="F41" s="1231" t="s">
        <v>1069</v>
      </c>
      <c r="G41" s="1239" t="s">
        <v>1070</v>
      </c>
      <c r="H41" s="1237">
        <f>SUM(I41:J41)</f>
        <v>0</v>
      </c>
      <c r="I41" s="1236"/>
      <c r="J41" s="1226"/>
      <c r="K41" s="1235"/>
      <c r="W41" s="1156">
        <v>11</v>
      </c>
    </row>
    <row customHeight="1" ht="11.549999999999999">
      <c r="F42" s="1231" t="s">
        <v>1071</v>
      </c>
      <c r="G42" s="1239" t="s">
        <v>1072</v>
      </c>
      <c r="H42" s="1237">
        <f>SUM(I42:J42)</f>
        <v>0</v>
      </c>
      <c r="I42" s="1236"/>
      <c r="J42" s="1226"/>
      <c r="K42" s="1235"/>
      <c r="W42" s="1156">
        <v>11</v>
      </c>
    </row>
    <row customHeight="1" ht="35.699999999999996">
      <c r="F43" s="1231" t="s">
        <v>1073</v>
      </c>
      <c r="G43" s="1239" t="s">
        <v>1074</v>
      </c>
      <c r="H43" s="1237">
        <f>SUM(I43:J43)</f>
        <v>0</v>
      </c>
      <c r="I43" s="1236"/>
      <c r="J43" s="1226"/>
      <c r="K43" s="1235"/>
      <c r="W43" s="1156">
        <v>34</v>
      </c>
    </row>
    <row customHeight="1" ht="11.549999999999999">
      <c r="F44" s="1231" t="s">
        <v>1033</v>
      </c>
      <c r="G44" s="1238" t="s">
        <v>1059</v>
      </c>
      <c r="H44" s="1237">
        <f>SUM(I44:J44)</f>
        <v>0</v>
      </c>
      <c r="I44" s="1237">
        <f>SUM(I45:I46)</f>
        <v>0</v>
      </c>
      <c r="J44" s="1226"/>
      <c r="K44" s="1235"/>
      <c r="W44" s="1156">
        <v>11</v>
      </c>
    </row>
    <row customHeight="1" ht="48.29999999999999">
      <c r="F45" s="1231" t="s">
        <v>1075</v>
      </c>
      <c r="G45" s="1239" t="s">
        <v>1060</v>
      </c>
      <c r="H45" s="1237">
        <f>SUM(I45:J45)</f>
        <v>0</v>
      </c>
      <c r="I45" s="1236"/>
      <c r="J45" s="1226"/>
      <c r="K45" s="1235"/>
      <c r="W45" s="1156">
        <v>46</v>
      </c>
    </row>
    <row customHeight="1" ht="11.549999999999999">
      <c r="F46" s="1231" t="s">
        <v>1076</v>
      </c>
      <c r="G46" s="1239" t="s">
        <v>1061</v>
      </c>
      <c r="H46" s="1237">
        <f>SUM(I46:J46)</f>
        <v>0</v>
      </c>
      <c r="I46" s="1236"/>
      <c r="J46" s="1226"/>
      <c r="K46" s="1235"/>
      <c r="W46" s="1156">
        <v>11</v>
      </c>
    </row>
    <row customHeight="1" ht="11.549999999999999">
      <c r="F47" s="1231" t="s">
        <v>1035</v>
      </c>
      <c r="G47" s="1238" t="s">
        <v>1077</v>
      </c>
      <c r="H47" s="1237">
        <f>SUM(I47:J47)</f>
        <v>0</v>
      </c>
      <c r="I47" s="1236"/>
      <c r="J47" s="1226"/>
      <c r="K47" s="1235"/>
      <c r="W47" s="1156">
        <v>11</v>
      </c>
    </row>
    <row customHeight="1" ht="24">
      <c r="F48" s="1231" t="s">
        <v>113</v>
      </c>
      <c r="G48" s="691" t="s">
        <v>1078</v>
      </c>
      <c r="H48" s="1237">
        <f>SUM(I48:J48)</f>
        <v>0</v>
      </c>
      <c r="I48" s="1237">
        <f>SUM(I49,I54,I57)</f>
        <v>0</v>
      </c>
      <c r="J48" s="1226"/>
      <c r="K48" s="1235"/>
      <c r="W48" s="1156">
        <v>23</v>
      </c>
    </row>
    <row customHeight="1" ht="11.549999999999999">
      <c r="F49" s="1231" t="s">
        <v>718</v>
      </c>
      <c r="G49" s="1238" t="s">
        <v>1030</v>
      </c>
      <c r="H49" s="1237">
        <f>SUM(I49:J49)</f>
        <v>0</v>
      </c>
      <c r="I49" s="1237">
        <f>SUM(I50:I53)</f>
        <v>0</v>
      </c>
      <c r="J49" s="1226"/>
      <c r="K49" s="1235"/>
      <c r="W49" s="1156">
        <v>11</v>
      </c>
    </row>
    <row customHeight="1" ht="24">
      <c r="F50" s="1231" t="s">
        <v>721</v>
      </c>
      <c r="G50" s="1239" t="s">
        <v>1068</v>
      </c>
      <c r="H50" s="1237">
        <f>SUM(I50:J50)</f>
        <v>0</v>
      </c>
      <c r="I50" s="1236"/>
      <c r="J50" s="1226"/>
      <c r="K50" s="1235"/>
      <c r="W50" s="1156">
        <v>23</v>
      </c>
    </row>
    <row customHeight="1" ht="11.549999999999999">
      <c r="F51" s="1231" t="s">
        <v>724</v>
      </c>
      <c r="G51" s="1239" t="s">
        <v>1070</v>
      </c>
      <c r="H51" s="1237">
        <f>SUM(I51:J51)</f>
        <v>0</v>
      </c>
      <c r="I51" s="1236"/>
      <c r="J51" s="1226"/>
      <c r="K51" s="1235"/>
      <c r="W51" s="1156">
        <v>11</v>
      </c>
    </row>
    <row customHeight="1" ht="11.549999999999999">
      <c r="F52" s="1231" t="s">
        <v>1079</v>
      </c>
      <c r="G52" s="1239" t="s">
        <v>1072</v>
      </c>
      <c r="H52" s="1237">
        <f>SUM(I52:J52)</f>
        <v>0</v>
      </c>
      <c r="I52" s="1236"/>
      <c r="J52" s="1226"/>
      <c r="K52" s="1235"/>
      <c r="W52" s="1156">
        <v>11</v>
      </c>
    </row>
    <row customHeight="1" ht="35.699999999999996">
      <c r="F53" s="1231" t="s">
        <v>1080</v>
      </c>
      <c r="G53" s="1239" t="s">
        <v>1074</v>
      </c>
      <c r="H53" s="1237">
        <f>SUM(I53:J53)</f>
        <v>0</v>
      </c>
      <c r="I53" s="1236"/>
      <c r="J53" s="1226"/>
      <c r="K53" s="1235"/>
      <c r="W53" s="1156">
        <v>34</v>
      </c>
    </row>
    <row customHeight="1" ht="11.549999999999999">
      <c r="F54" s="1231" t="s">
        <v>314</v>
      </c>
      <c r="G54" s="1238" t="s">
        <v>1059</v>
      </c>
      <c r="H54" s="1237">
        <f>SUM(I54:J54)</f>
        <v>0</v>
      </c>
      <c r="I54" s="1237">
        <f>SUM(I55:I56)</f>
        <v>0</v>
      </c>
      <c r="J54" s="1226"/>
      <c r="K54" s="1235"/>
      <c r="W54" s="1156">
        <v>11</v>
      </c>
    </row>
    <row customHeight="1" ht="48.29999999999999">
      <c r="F55" s="1231" t="s">
        <v>728</v>
      </c>
      <c r="G55" s="1239" t="s">
        <v>1060</v>
      </c>
      <c r="H55" s="1237">
        <f>SUM(I55:J55)</f>
        <v>0</v>
      </c>
      <c r="I55" s="1236"/>
      <c r="J55" s="1226"/>
      <c r="K55" s="1235"/>
      <c r="W55" s="1156">
        <v>46</v>
      </c>
    </row>
    <row customHeight="1" ht="11.549999999999999">
      <c r="F56" s="1231" t="s">
        <v>730</v>
      </c>
      <c r="G56" s="1239" t="s">
        <v>1061</v>
      </c>
      <c r="H56" s="1237">
        <f>SUM(I56:J56)</f>
        <v>0</v>
      </c>
      <c r="I56" s="1236"/>
      <c r="J56" s="1226"/>
      <c r="K56" s="1235"/>
      <c r="W56" s="1156">
        <v>11</v>
      </c>
    </row>
    <row customHeight="1" ht="11.549999999999999">
      <c r="F57" s="1231" t="s">
        <v>317</v>
      </c>
      <c r="G57" s="1238" t="s">
        <v>1077</v>
      </c>
      <c r="H57" s="1237">
        <f>SUM(I57:J57)</f>
        <v>0</v>
      </c>
      <c r="I57" s="1236"/>
      <c r="J57" s="1226"/>
      <c r="K57" s="1235"/>
      <c r="W57" s="1156">
        <v>11</v>
      </c>
    </row>
    <row customHeight="1" ht="11.549999999999999">
      <c r="F58" s="1231"/>
      <c r="G58" s="1240" t="s">
        <v>1063</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AA1E-9BD4-971F-8F4F-0.9C3F484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"СамРЭК-Тепло Жигулевск"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1112</v>
      </c>
      <c r="P14" s="2389"/>
      <c r="Q14" s="2337" t="s">
        <v>1113</v>
      </c>
      <c r="R14" s="2389"/>
      <c r="S14" s="2338"/>
      <c r="T14" s="2214"/>
      <c r="U14" s="2337" t="s">
        <v>845</v>
      </c>
      <c r="V14" s="2389"/>
      <c r="W14" s="2337" t="s">
        <v>848</v>
      </c>
      <c r="X14" s="2389"/>
      <c r="Y14" s="2337" t="s">
        <v>845</v>
      </c>
      <c r="Z14" s="2389"/>
      <c r="AA14" s="2337" t="s">
        <v>855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835</v>
      </c>
      <c r="P16" s="2434"/>
      <c r="Q16" s="2387" t="s">
        <v>837</v>
      </c>
      <c r="R16" s="2434"/>
      <c r="S16" s="2387" t="s">
        <v>841</v>
      </c>
      <c r="T16" s="2434"/>
      <c r="U16" s="2387" t="s">
        <v>846</v>
      </c>
      <c r="V16" s="2434"/>
      <c r="W16" s="2387" t="s">
        <v>849</v>
      </c>
      <c r="X16" s="2434"/>
      <c r="Y16" s="2387" t="s">
        <v>853</v>
      </c>
      <c r="Z16" s="2434"/>
      <c r="AA16" s="2387" t="s">
        <v>856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1118</v>
      </c>
      <c r="CC16" s="2434"/>
      <c r="CD16" s="2387" t="s">
        <v>568</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EE023-A909-4311-D294-0.5028583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"СамРЭК-Тепло Жигулевск"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91</v>
      </c>
      <c r="E13" s="761" t="s">
        <v>309</v>
      </c>
      <c r="F13" s="761" t="s">
        <v>576</v>
      </c>
      <c r="G13" s="809" t="s">
        <v>310</v>
      </c>
      <c r="H13" s="755" t="s">
        <v>310</v>
      </c>
      <c r="I13" s="2128"/>
      <c r="S13" s="506">
        <v>34</v>
      </c>
    </row>
    <row customHeight="1" ht="15" hidden="1">
      <c r="C14" s="177"/>
      <c r="D14" s="594" t="s">
        <v>112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1126</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BB9E1-57F5-30C2-4EA3-0.88518E5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"СамРЭК-Тепло Жигулевск"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91</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4.699999999999998">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1128</v>
      </c>
      <c r="F18" s="339"/>
      <c r="G18" s="2172"/>
      <c r="I18" s="351"/>
      <c r="J18" s="351"/>
      <c r="Q18" s="343">
        <v>21</v>
      </c>
    </row>
    <row s="1636" customFormat="1" customHeight="1" ht="256.5" hidden="1">
      <c r="A19" s="344"/>
      <c r="B19" s="418"/>
      <c r="C19" s="377"/>
      <c r="D19" s="885" t="s">
        <v>1035</v>
      </c>
      <c r="E19" s="884" t="s">
        <v>1129</v>
      </c>
      <c r="F19" s="386"/>
      <c r="G19" s="338" t="s">
        <v>1130</v>
      </c>
      <c r="I19" s="501"/>
      <c r="J19" s="501"/>
      <c r="Q19" s="759">
        <v>0</v>
      </c>
    </row>
    <row s="1636" customFormat="1" customHeight="1" ht="14.699999999999998">
      <c r="A20" s="344"/>
      <c r="B20" s="147"/>
      <c r="C20" s="308"/>
      <c r="D20" s="886">
        <v>2</v>
      </c>
      <c r="E20" s="331" t="s">
        <v>1131</v>
      </c>
      <c r="F20" s="199" t="s">
        <v>313</v>
      </c>
      <c r="G20" s="338"/>
      <c r="I20" s="351"/>
      <c r="J20" s="351"/>
      <c r="Q20" s="343">
        <v>14</v>
      </c>
    </row>
    <row s="1636" customFormat="1" customHeight="1" ht="18.75" hidden="1">
      <c r="A21" s="344"/>
      <c r="B21" s="147"/>
      <c r="C21" s="308"/>
      <c r="D21" s="334" t="s">
        <v>646</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113</v>
      </c>
      <c r="E23" s="198" t="s">
        <v>1132</v>
      </c>
      <c r="F23" s="1671" t="s">
        <v>313</v>
      </c>
      <c r="G23" s="346"/>
      <c r="I23" s="1625"/>
      <c r="J23" s="1625"/>
      <c r="Q23" s="1632">
        <v>0</v>
      </c>
    </row>
    <row s="1636" customFormat="1" customHeight="1" ht="14.25" hidden="1">
      <c r="A24" s="344"/>
      <c r="B24" s="1161"/>
      <c r="C24" s="377"/>
      <c r="D24" s="1674" t="s">
        <v>718</v>
      </c>
      <c r="E24" s="1673" t="s">
        <v>1133</v>
      </c>
      <c r="F24" s="1671" t="s">
        <v>313</v>
      </c>
      <c r="G24" s="338"/>
      <c r="I24" s="1625"/>
      <c r="J24" s="1625"/>
      <c r="Q24" s="1632">
        <v>0</v>
      </c>
    </row>
    <row s="1636" customFormat="1" customHeight="1" ht="14.25" hidden="1">
      <c r="A25" s="344"/>
      <c r="B25" s="1161"/>
      <c r="C25" s="377"/>
      <c r="D25" s="1674" t="s">
        <v>721</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305F5-58E4-5B91-2C4C-0.681025F2}" mc:Ignorable="x14ac xr xr2 xr3">
  <sheetPr>
    <tabColor theme="6" tint="0.4"/>
  </sheetPr>
  <dimension ref="A1:M47"/>
  <sheetViews>
    <sheetView topLeftCell="A1" showGridLines="0" zoomScale="90" workbookViewId="0">
      <selection activeCell="G23" sqref="G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453</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453</v>
      </c>
      <c r="D4" s="1674"/>
      <c r="E4" s="206" t="s">
        <v>1136</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453</v>
      </c>
      <c r="D6" s="1674"/>
      <c r="E6" s="207" t="s">
        <v>1137</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453</v>
      </c>
      <c r="D8" s="1674"/>
      <c r="E8" s="207" t="s">
        <v>1138</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453</v>
      </c>
      <c r="D10" s="1674"/>
      <c r="E10" s="207" t="s">
        <v>1139</v>
      </c>
      <c r="F10" s="1671"/>
      <c r="G10" s="1675"/>
      <c r="H10" s="1671" t="s">
        <v>313</v>
      </c>
      <c r="K10" s="1625"/>
      <c r="L10" s="1625" t="s">
        <v>1140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"СамРЭК-Тепло Жигулевск"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91</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1141</v>
      </c>
      <c r="F21" s="2462"/>
      <c r="G21" s="2462"/>
      <c r="H21" s="2462"/>
      <c r="I21" s="209"/>
      <c r="M21" s="84">
        <v>14</v>
      </c>
    </row>
    <row customHeight="1" ht="21">
      <c r="A22" s="1684"/>
      <c r="C22" s="97"/>
      <c r="D22" s="148" t="s">
        <v>1031</v>
      </c>
      <c r="E22" s="195" t="s">
        <v>1142</v>
      </c>
      <c r="F22" s="199"/>
      <c r="G22" s="1738">
        <v>46038</v>
      </c>
      <c r="H22" s="199" t="s">
        <v>313</v>
      </c>
      <c r="I22" s="152" t="s">
        <v>1143</v>
      </c>
      <c r="M22" s="84">
        <v>20</v>
      </c>
    </row>
    <row customHeight="1" ht="60">
      <c r="A23" s="1684"/>
      <c r="C23" s="97"/>
      <c r="D23" s="148" t="s">
        <v>1033</v>
      </c>
      <c r="E23" s="195" t="s">
        <v>1144</v>
      </c>
      <c r="F23" s="199"/>
      <c r="G23" s="258" t="s">
        <v>1145</v>
      </c>
      <c r="H23" s="214" t="s">
        <v>1146</v>
      </c>
      <c r="I23" s="259" t="s">
        <v>1147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1148</v>
      </c>
      <c r="I24" s="260" t="s">
        <v>641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1149</v>
      </c>
      <c r="F26" s="199"/>
      <c r="G26" s="199" t="s">
        <v>313</v>
      </c>
      <c r="H26" s="214" t="s">
        <v>1149</v>
      </c>
      <c r="I26" s="2170" t="s">
        <v>1150</v>
      </c>
      <c r="M26" s="84">
        <v>14</v>
      </c>
    </row>
    <row customHeight="1" ht="15.75">
      <c r="A27" s="1684" t="s">
        <v>112</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1136</v>
      </c>
      <c r="F29" s="199"/>
      <c r="G29" s="258" t="s">
        <v>1151</v>
      </c>
      <c r="H29" s="199" t="s">
        <v>313</v>
      </c>
      <c r="I29" s="2170" t="s">
        <v>1152</v>
      </c>
      <c r="M29" s="84">
        <v>20</v>
      </c>
    </row>
    <row s="1636" customFormat="1" customHeight="1" ht="18.75">
      <c r="A30" s="1684"/>
      <c r="B30" s="1367"/>
      <c r="C30" s="1731" t="s">
        <v>453</v>
      </c>
      <c r="D30" s="2205" t="s">
        <v>805</v>
      </c>
      <c r="E30" s="2404" t="s">
        <v>1136</v>
      </c>
      <c r="F30" s="2578"/>
      <c r="G30" s="2570" t="s">
        <v>1153</v>
      </c>
      <c r="H30" s="2578" t="s">
        <v>313</v>
      </c>
      <c r="I30" s="1636"/>
      <c r="J30" s="1636"/>
      <c r="K30" s="1625"/>
      <c r="L30" s="1625"/>
      <c r="M30" s="1636">
        <v>0</v>
      </c>
    </row>
    <row s="1636" customFormat="1" customHeight="1" ht="18.75">
      <c r="A31" s="1684"/>
      <c r="B31" s="1367"/>
      <c r="C31" s="1731" t="s">
        <v>453</v>
      </c>
      <c r="D31" s="2205" t="s">
        <v>808</v>
      </c>
      <c r="E31" s="2404" t="s">
        <v>1136</v>
      </c>
      <c r="F31" s="2578"/>
      <c r="G31" s="2570" t="s">
        <v>1154</v>
      </c>
      <c r="H31" s="2578" t="s">
        <v>313</v>
      </c>
      <c r="I31" s="1636"/>
      <c r="J31" s="1636"/>
      <c r="K31" s="1625"/>
      <c r="L31" s="1625"/>
      <c r="M31" s="1636">
        <v>0</v>
      </c>
    </row>
    <row s="1636" customFormat="1" customHeight="1" ht="18.75">
      <c r="A32" s="1684"/>
      <c r="B32" s="1367"/>
      <c r="C32" s="1731" t="s">
        <v>453</v>
      </c>
      <c r="D32" s="2205" t="s">
        <v>886</v>
      </c>
      <c r="E32" s="2404" t="s">
        <v>1136</v>
      </c>
      <c r="F32" s="2578"/>
      <c r="G32" s="2570" t="s">
        <v>1155</v>
      </c>
      <c r="H32" s="2578" t="s">
        <v>313</v>
      </c>
      <c r="I32" s="1636"/>
      <c r="J32" s="1636"/>
      <c r="K32" s="1625"/>
      <c r="L32" s="1625"/>
      <c r="M32" s="1636">
        <v>0</v>
      </c>
    </row>
    <row customHeight="1" ht="15.75">
      <c r="A33" s="1684" t="s">
        <v>113</v>
      </c>
      <c r="C33" s="97"/>
      <c r="D33" s="110"/>
      <c r="E33" s="204" t="s">
        <v>329</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320</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1156</v>
      </c>
      <c r="E36" s="207" t="s">
        <v>1137</v>
      </c>
      <c r="F36" s="199"/>
      <c r="G36" s="258" t="s">
        <v>1157</v>
      </c>
      <c r="H36" s="199" t="s">
        <v>313</v>
      </c>
      <c r="I36" s="2170" t="s">
        <v>1158</v>
      </c>
      <c r="M36" s="84">
        <v>14</v>
      </c>
    </row>
    <row customHeight="1" ht="15.75">
      <c r="A37" s="1684" t="s">
        <v>93</v>
      </c>
      <c r="C37" s="97"/>
      <c r="D37" s="110"/>
      <c r="E37" s="205" t="s">
        <v>329</v>
      </c>
      <c r="F37" s="201"/>
      <c r="G37" s="201"/>
      <c r="H37" s="202"/>
      <c r="I37" s="2172"/>
      <c r="M37" s="84">
        <v>15</v>
      </c>
    </row>
    <row customHeight="1" ht="25.2">
      <c r="A38" s="1684"/>
      <c r="C38" s="97"/>
      <c r="D38" s="148" t="s">
        <v>891</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1159</v>
      </c>
      <c r="E39" s="207" t="s">
        <v>1138</v>
      </c>
      <c r="F39" s="199"/>
      <c r="G39" s="258" t="s">
        <v>1160</v>
      </c>
      <c r="H39" s="199" t="s">
        <v>313</v>
      </c>
      <c r="I39" s="2144" t="s">
        <v>1161</v>
      </c>
      <c r="M39" s="84">
        <v>14</v>
      </c>
    </row>
    <row customHeight="1" ht="15.75">
      <c r="A40" s="1684" t="s">
        <v>94</v>
      </c>
      <c r="C40" s="97"/>
      <c r="D40" s="110"/>
      <c r="E40" s="205" t="s">
        <v>329</v>
      </c>
      <c r="F40" s="201"/>
      <c r="G40" s="201"/>
      <c r="H40" s="202"/>
      <c r="I40" s="2144"/>
      <c r="M40" s="84">
        <v>15</v>
      </c>
    </row>
    <row customHeight="1" ht="27.299999999999997">
      <c r="A41" s="1684"/>
      <c r="C41" s="97"/>
      <c r="D41" s="148" t="s">
        <v>892</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893</v>
      </c>
      <c r="E42" s="207" t="s">
        <v>1139</v>
      </c>
      <c r="F42" s="199"/>
      <c r="G42" s="208" t="s">
        <v>1162</v>
      </c>
      <c r="H42" s="199" t="s">
        <v>313</v>
      </c>
      <c r="I42" s="2170" t="s">
        <v>1163</v>
      </c>
      <c r="L42" s="156" t="s">
        <v>1140</v>
      </c>
      <c r="M42" s="84">
        <v>14</v>
      </c>
    </row>
    <row s="1636" customFormat="1" customHeight="1" ht="18.75">
      <c r="A43" s="1684"/>
      <c r="B43" s="1367"/>
      <c r="C43" s="1731" t="s">
        <v>453</v>
      </c>
      <c r="D43" s="2205" t="s">
        <v>894</v>
      </c>
      <c r="E43" s="207" t="s">
        <v>1139</v>
      </c>
      <c r="F43" s="2578"/>
      <c r="G43" s="2486" t="s">
        <v>1164</v>
      </c>
      <c r="H43" s="2578" t="s">
        <v>313</v>
      </c>
      <c r="I43" s="1636"/>
      <c r="J43" s="1636"/>
      <c r="K43" s="1625"/>
      <c r="L43" s="1625" t="s">
        <v>1140</v>
      </c>
      <c r="M43" s="1636">
        <v>0</v>
      </c>
    </row>
    <row customHeight="1" ht="15.75">
      <c r="A44" s="1684" t="s">
        <v>114</v>
      </c>
      <c r="C44" s="97"/>
      <c r="D44" s="110"/>
      <c r="E44" s="205" t="s">
        <v>329</v>
      </c>
      <c r="F44" s="201"/>
      <c r="G44" s="201"/>
      <c r="H44" s="202"/>
      <c r="I44" s="2172"/>
      <c r="M44" s="84">
        <v>15</v>
      </c>
    </row>
    <row s="1824" customFormat="1" customHeight="1" ht="3">
      <c r="A45" s="1684"/>
      <c r="K45" s="197"/>
      <c r="L45" s="197"/>
      <c r="M45" s="141">
        <v>3</v>
      </c>
    </row>
    <row customHeight="1" ht="26.25">
      <c r="D46" s="1682" t="s">
        <v>813</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85</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4" r:id="rId2" tooltip="https://portal.eias.ru/Portal/DownloadPage.aspx?type=12&amp;guid=1262c491-6704-490d-8a79-608822a0e9b0" xr:uid="{02D1FA7A-C11E-0D75-93FC-0.2B6D4EC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BFF4F-FE4A-E002-BB59-0.9897765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1165</v>
      </c>
      <c r="D3" s="345"/>
      <c r="E3" s="1032"/>
      <c r="F3" s="1032"/>
      <c r="G3" s="2428"/>
      <c r="H3" s="1501"/>
      <c r="I3" s="652" t="s">
        <v>1166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1167</v>
      </c>
      <c r="D6" s="345"/>
      <c r="E6" s="1032"/>
      <c r="F6" s="1032"/>
      <c r="G6" s="2428"/>
      <c r="H6" s="1501"/>
      <c r="I6" s="652" t="s">
        <v>1166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714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91</v>
      </c>
      <c r="F20" s="2225" t="s">
        <v>125</v>
      </c>
      <c r="G20" s="2225" t="s">
        <v>126</v>
      </c>
      <c r="H20" s="2387" t="s">
        <v>1168</v>
      </c>
      <c r="I20" s="2388"/>
      <c r="J20" s="2434"/>
      <c r="K20" s="2225" t="s">
        <v>310</v>
      </c>
      <c r="L20" s="2225" t="s">
        <v>397</v>
      </c>
      <c r="M20" s="2390"/>
      <c r="AH20" s="375">
        <v>21</v>
      </c>
    </row>
    <row customHeight="1" ht="22.049999999999997">
      <c r="D21" s="377"/>
      <c r="E21" s="2280"/>
      <c r="F21" s="2226"/>
      <c r="G21" s="2226"/>
      <c r="H21" s="2219" t="s">
        <v>1169</v>
      </c>
      <c r="I21" s="2221"/>
      <c r="J21" s="109" t="s">
        <v>1170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1165</v>
      </c>
      <c r="D25" s="2467"/>
      <c r="E25" s="2205"/>
      <c r="F25" s="2471"/>
      <c r="G25" s="2428"/>
      <c r="H25" s="1501"/>
      <c r="I25" s="652" t="s">
        <v>1166</v>
      </c>
      <c r="J25" s="572"/>
      <c r="K25" s="1501"/>
      <c r="L25" s="215"/>
      <c r="M25" s="2171"/>
      <c r="N25" s="335"/>
      <c r="O25" s="1625"/>
      <c r="P25" s="1625"/>
      <c r="AH25" s="1632">
        <v>0</v>
      </c>
    </row>
    <row customHeight="1" ht="0.75" hidden="1">
      <c r="A26" s="1781"/>
      <c r="B26" s="1781"/>
      <c r="C26" s="370" t="s">
        <v>1171</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1165</v>
      </c>
      <c r="D28" s="2463"/>
      <c r="E28" s="2464"/>
      <c r="F28" s="2465"/>
      <c r="G28" s="2428"/>
      <c r="H28" s="1501"/>
      <c r="I28" s="652" t="s">
        <v>1166</v>
      </c>
      <c r="J28" s="572"/>
      <c r="K28" s="1501"/>
      <c r="L28" s="215"/>
      <c r="M28" s="2171"/>
      <c r="N28" s="335"/>
      <c r="O28" s="1625"/>
      <c r="P28" s="1625"/>
      <c r="AH28" s="1632">
        <v>0</v>
      </c>
    </row>
    <row s="1636" customFormat="1" customHeight="1" ht="0.75" hidden="1">
      <c r="A29" s="1781"/>
      <c r="B29" s="1781"/>
      <c r="C29" s="370" t="s">
        <v>1171</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v>
      </c>
      <c r="H30" s="1863"/>
      <c r="I30" s="1740"/>
      <c r="J30" s="1774"/>
      <c r="K30" s="1866"/>
      <c r="L30" s="1863" t="s">
        <v>313</v>
      </c>
      <c r="M30" s="2171"/>
      <c r="N30" s="335"/>
      <c r="O30" s="1625"/>
      <c r="P30" s="1625"/>
      <c r="AH30" s="1632">
        <v>0</v>
      </c>
    </row>
    <row s="1636" customFormat="1" customHeight="1" ht="18.75" hidden="1">
      <c r="A31" s="1781"/>
      <c r="B31" s="1781"/>
      <c r="C31" s="370" t="s">
        <v>1165</v>
      </c>
      <c r="D31" s="2463"/>
      <c r="E31" s="2205"/>
      <c r="F31" s="2384"/>
      <c r="G31" s="2428"/>
      <c r="H31" s="1501"/>
      <c r="I31" s="652" t="s">
        <v>1166</v>
      </c>
      <c r="J31" s="572"/>
      <c r="K31" s="1501"/>
      <c r="L31" s="215"/>
      <c r="M31" s="2171"/>
      <c r="N31" s="335"/>
      <c r="O31" s="1625"/>
      <c r="P31" s="1625"/>
      <c r="AH31" s="1632">
        <v>0</v>
      </c>
    </row>
    <row s="1636" customFormat="1" customHeight="1" ht="0.75" hidden="1">
      <c r="A32" s="1781"/>
      <c r="B32" s="1781"/>
      <c r="C32" s="370" t="s">
        <v>1171</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1165</v>
      </c>
      <c r="D34" s="2463"/>
      <c r="E34" s="2205"/>
      <c r="F34" s="2384"/>
      <c r="G34" s="2428"/>
      <c r="H34" s="1501"/>
      <c r="I34" s="652" t="s">
        <v>1166</v>
      </c>
      <c r="J34" s="572"/>
      <c r="K34" s="1501"/>
      <c r="L34" s="215"/>
      <c r="M34" s="2171"/>
      <c r="N34" s="335"/>
      <c r="O34" s="1625"/>
      <c r="P34" s="1625"/>
      <c r="AH34" s="1632">
        <v>0</v>
      </c>
    </row>
    <row s="1636" customFormat="1" customHeight="1" ht="0.75" hidden="1">
      <c r="A35" s="1781"/>
      <c r="B35" s="1781"/>
      <c r="C35" s="370" t="s">
        <v>1171</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1165</v>
      </c>
      <c r="D37" s="2463"/>
      <c r="E37" s="2205"/>
      <c r="F37" s="2384"/>
      <c r="G37" s="2428"/>
      <c r="H37" s="1501"/>
      <c r="I37" s="652" t="s">
        <v>1166</v>
      </c>
      <c r="J37" s="572"/>
      <c r="K37" s="1501"/>
      <c r="L37" s="215"/>
      <c r="M37" s="2171"/>
      <c r="N37" s="335"/>
      <c r="O37" s="1625"/>
      <c r="P37" s="1625"/>
      <c r="AH37" s="1632">
        <v>0</v>
      </c>
    </row>
    <row s="1636" customFormat="1" customHeight="1" ht="0.75" hidden="1">
      <c r="A38" s="1781"/>
      <c r="B38" s="1781"/>
      <c r="C38" s="370" t="s">
        <v>1171</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1165</v>
      </c>
      <c r="D40" s="2463"/>
      <c r="E40" s="2205"/>
      <c r="F40" s="2384"/>
      <c r="G40" s="2428"/>
      <c r="H40" s="1501"/>
      <c r="I40" s="652" t="s">
        <v>1166</v>
      </c>
      <c r="J40" s="572"/>
      <c r="K40" s="1501"/>
      <c r="L40" s="215"/>
      <c r="M40" s="2171"/>
      <c r="N40" s="335"/>
      <c r="O40" s="1625"/>
      <c r="P40" s="1625"/>
      <c r="AH40" s="1632">
        <v>0</v>
      </c>
    </row>
    <row s="1636" customFormat="1" customHeight="1" ht="0.75" hidden="1">
      <c r="A41" s="1781"/>
      <c r="B41" s="1781"/>
      <c r="C41" s="370" t="s">
        <v>1171</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1165</v>
      </c>
      <c r="D43" s="2463"/>
      <c r="E43" s="2205"/>
      <c r="F43" s="2384"/>
      <c r="G43" s="2428"/>
      <c r="H43" s="1501"/>
      <c r="I43" s="652" t="s">
        <v>1166</v>
      </c>
      <c r="J43" s="572"/>
      <c r="K43" s="1501"/>
      <c r="L43" s="215"/>
      <c r="M43" s="2171"/>
      <c r="N43" s="335"/>
      <c r="O43" s="1625"/>
      <c r="P43" s="1625"/>
      <c r="AH43" s="1632">
        <v>0</v>
      </c>
    </row>
    <row s="1636" customFormat="1" customHeight="1" ht="0.75" hidden="1">
      <c r="A44" s="1781"/>
      <c r="B44" s="1781"/>
      <c r="C44" s="370" t="s">
        <v>1171</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1165</v>
      </c>
      <c r="D46" s="2463"/>
      <c r="E46" s="2205"/>
      <c r="F46" s="2384"/>
      <c r="G46" s="2428"/>
      <c r="H46" s="1501"/>
      <c r="I46" s="652" t="s">
        <v>1166</v>
      </c>
      <c r="J46" s="572"/>
      <c r="K46" s="1501"/>
      <c r="L46" s="215"/>
      <c r="M46" s="2171"/>
      <c r="N46" s="335"/>
      <c r="O46" s="1625"/>
      <c r="P46" s="1625"/>
      <c r="AH46" s="1632">
        <v>0</v>
      </c>
    </row>
    <row s="1636" customFormat="1" customHeight="1" ht="0.75" hidden="1">
      <c r="A47" s="1781"/>
      <c r="B47" s="1781"/>
      <c r="C47" s="370" t="s">
        <v>1171</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1165</v>
      </c>
      <c r="D49" s="2463"/>
      <c r="E49" s="2205"/>
      <c r="F49" s="2384"/>
      <c r="G49" s="2428"/>
      <c r="H49" s="1501"/>
      <c r="I49" s="652" t="s">
        <v>1166</v>
      </c>
      <c r="J49" s="572"/>
      <c r="K49" s="1501"/>
      <c r="L49" s="215"/>
      <c r="M49" s="2171"/>
      <c r="N49" s="335"/>
      <c r="O49" s="1625"/>
      <c r="P49" s="1625"/>
      <c r="AH49" s="1632">
        <v>0</v>
      </c>
    </row>
    <row s="1636" customFormat="1" customHeight="1" ht="0.75" hidden="1">
      <c r="A50" s="1781"/>
      <c r="B50" s="1781"/>
      <c r="C50" s="370" t="s">
        <v>1171</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1165</v>
      </c>
      <c r="D52" s="2463"/>
      <c r="E52" s="2205"/>
      <c r="F52" s="2384"/>
      <c r="G52" s="2428"/>
      <c r="H52" s="1501"/>
      <c r="I52" s="652" t="s">
        <v>1166</v>
      </c>
      <c r="J52" s="572"/>
      <c r="K52" s="1501"/>
      <c r="L52" s="215"/>
      <c r="M52" s="2171"/>
      <c r="N52" s="335"/>
      <c r="O52" s="1625"/>
      <c r="P52" s="1625"/>
      <c r="AH52" s="1632">
        <v>0</v>
      </c>
    </row>
    <row s="1636" customFormat="1" customHeight="1" ht="0.75" hidden="1">
      <c r="A53" s="1781"/>
      <c r="B53" s="1781"/>
      <c r="C53" s="370" t="s">
        <v>1171</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1165</v>
      </c>
      <c r="D55" s="2463"/>
      <c r="E55" s="2205"/>
      <c r="F55" s="2384"/>
      <c r="G55" s="2428"/>
      <c r="H55" s="1501"/>
      <c r="I55" s="652" t="s">
        <v>1166</v>
      </c>
      <c r="J55" s="572"/>
      <c r="K55" s="1501"/>
      <c r="L55" s="215"/>
      <c r="M55" s="2171"/>
      <c r="N55" s="335"/>
      <c r="O55" s="1625"/>
      <c r="P55" s="1625"/>
      <c r="AH55" s="1632">
        <v>0</v>
      </c>
    </row>
    <row s="1636" customFormat="1" customHeight="1" ht="0.75" hidden="1">
      <c r="A56" s="1781"/>
      <c r="B56" s="1781"/>
      <c r="C56" s="370" t="s">
        <v>1171</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1165</v>
      </c>
      <c r="D58" s="2463"/>
      <c r="E58" s="2205"/>
      <c r="F58" s="2384"/>
      <c r="G58" s="2428"/>
      <c r="H58" s="1501"/>
      <c r="I58" s="652" t="s">
        <v>1166</v>
      </c>
      <c r="J58" s="572"/>
      <c r="K58" s="1501"/>
      <c r="L58" s="215"/>
      <c r="M58" s="2171"/>
      <c r="N58" s="335"/>
      <c r="O58" s="1625"/>
      <c r="P58" s="1625"/>
      <c r="AH58" s="1632">
        <v>0</v>
      </c>
    </row>
    <row s="1636" customFormat="1" customHeight="1" ht="0.75" hidden="1">
      <c r="A59" s="1781"/>
      <c r="B59" s="1781"/>
      <c r="C59" s="370" t="s">
        <v>1171</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1165</v>
      </c>
      <c r="D61" s="2463"/>
      <c r="E61" s="2205"/>
      <c r="F61" s="2384"/>
      <c r="G61" s="2428"/>
      <c r="H61" s="1501"/>
      <c r="I61" s="652" t="s">
        <v>1166</v>
      </c>
      <c r="J61" s="572"/>
      <c r="K61" s="1501"/>
      <c r="L61" s="215"/>
      <c r="M61" s="2171"/>
      <c r="N61" s="335"/>
      <c r="O61" s="1625"/>
      <c r="P61" s="1625"/>
      <c r="AH61" s="1632">
        <v>0</v>
      </c>
    </row>
    <row s="1636" customFormat="1" customHeight="1" ht="0.75" hidden="1">
      <c r="A62" s="1781"/>
      <c r="B62" s="1781"/>
      <c r="C62" s="370" t="s">
        <v>1171</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1165</v>
      </c>
      <c r="D64" s="2463"/>
      <c r="E64" s="2205"/>
      <c r="F64" s="2384"/>
      <c r="G64" s="2428"/>
      <c r="H64" s="1501"/>
      <c r="I64" s="652" t="s">
        <v>1166</v>
      </c>
      <c r="J64" s="572"/>
      <c r="K64" s="1501"/>
      <c r="L64" s="215"/>
      <c r="M64" s="2171"/>
      <c r="N64" s="335"/>
      <c r="O64" s="1625"/>
      <c r="P64" s="1625"/>
      <c r="AH64" s="1632">
        <v>0</v>
      </c>
    </row>
    <row s="1636" customFormat="1" customHeight="1" ht="0.75" hidden="1">
      <c r="A65" s="1781"/>
      <c r="B65" s="1781"/>
      <c r="C65" s="370" t="s">
        <v>1171</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1165</v>
      </c>
      <c r="D67" s="2463"/>
      <c r="E67" s="2205"/>
      <c r="F67" s="2384"/>
      <c r="G67" s="2428"/>
      <c r="H67" s="1501"/>
      <c r="I67" s="652" t="s">
        <v>1166</v>
      </c>
      <c r="J67" s="572"/>
      <c r="K67" s="1501"/>
      <c r="L67" s="215"/>
      <c r="M67" s="2171"/>
      <c r="N67" s="335"/>
      <c r="O67" s="1625"/>
      <c r="P67" s="1625"/>
      <c r="AH67" s="1632">
        <v>0</v>
      </c>
    </row>
    <row s="1636" customFormat="1" customHeight="1" ht="0.75" hidden="1">
      <c r="A68" s="1781"/>
      <c r="B68" s="1781"/>
      <c r="C68" s="370" t="s">
        <v>1171</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1165</v>
      </c>
      <c r="D70" s="2463"/>
      <c r="E70" s="2205"/>
      <c r="F70" s="2384"/>
      <c r="G70" s="2428"/>
      <c r="H70" s="1501"/>
      <c r="I70" s="652" t="s">
        <v>1166</v>
      </c>
      <c r="J70" s="572"/>
      <c r="K70" s="1501"/>
      <c r="L70" s="215"/>
      <c r="M70" s="2171"/>
      <c r="N70" s="335"/>
      <c r="O70" s="1625"/>
      <c r="P70" s="1625"/>
      <c r="AH70" s="1632">
        <v>0</v>
      </c>
    </row>
    <row s="1636" customFormat="1" customHeight="1" ht="0.75" hidden="1">
      <c r="A71" s="1781"/>
      <c r="B71" s="1781"/>
      <c r="C71" s="370" t="s">
        <v>1171</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1165</v>
      </c>
      <c r="D73" s="2463"/>
      <c r="E73" s="2205"/>
      <c r="F73" s="2384"/>
      <c r="G73" s="2428"/>
      <c r="H73" s="1501"/>
      <c r="I73" s="652" t="s">
        <v>1166</v>
      </c>
      <c r="J73" s="572"/>
      <c r="K73" s="1501"/>
      <c r="L73" s="215"/>
      <c r="M73" s="2171"/>
      <c r="N73" s="335"/>
      <c r="O73" s="1625"/>
      <c r="P73" s="1625"/>
      <c r="AH73" s="1632">
        <v>0</v>
      </c>
    </row>
    <row s="1636" customFormat="1" customHeight="1" ht="0.75" hidden="1">
      <c r="A74" s="1781"/>
      <c r="B74" s="1781"/>
      <c r="C74" s="370" t="s">
        <v>1171</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1165</v>
      </c>
      <c r="D76" s="2463"/>
      <c r="E76" s="2205"/>
      <c r="F76" s="2384"/>
      <c r="G76" s="2428"/>
      <c r="H76" s="1501"/>
      <c r="I76" s="652" t="s">
        <v>1166</v>
      </c>
      <c r="J76" s="572"/>
      <c r="K76" s="1501"/>
      <c r="L76" s="215"/>
      <c r="M76" s="2171"/>
      <c r="N76" s="335"/>
      <c r="O76" s="1625"/>
      <c r="P76" s="1625"/>
      <c r="AH76" s="1632">
        <v>0</v>
      </c>
    </row>
    <row s="1636" customFormat="1" customHeight="1" ht="0.75" hidden="1">
      <c r="A77" s="1781"/>
      <c r="B77" s="1781"/>
      <c r="C77" s="370" t="s">
        <v>1171</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1165</v>
      </c>
      <c r="D79" s="2463"/>
      <c r="E79" s="2205"/>
      <c r="F79" s="2384"/>
      <c r="G79" s="2428"/>
      <c r="H79" s="1501"/>
      <c r="I79" s="652" t="s">
        <v>1166</v>
      </c>
      <c r="J79" s="572"/>
      <c r="K79" s="1501"/>
      <c r="L79" s="215"/>
      <c r="M79" s="2171"/>
      <c r="N79" s="335"/>
      <c r="O79" s="1625"/>
      <c r="P79" s="1625"/>
      <c r="AH79" s="1632">
        <v>0</v>
      </c>
    </row>
    <row s="1636" customFormat="1" customHeight="1" ht="0.75" hidden="1">
      <c r="A80" s="1781"/>
      <c r="B80" s="1781"/>
      <c r="C80" s="370" t="s">
        <v>1171</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1165</v>
      </c>
      <c r="D82" s="2463"/>
      <c r="E82" s="2205"/>
      <c r="F82" s="2384"/>
      <c r="G82" s="2428"/>
      <c r="H82" s="1501"/>
      <c r="I82" s="652" t="s">
        <v>1166</v>
      </c>
      <c r="J82" s="572"/>
      <c r="K82" s="1501"/>
      <c r="L82" s="215"/>
      <c r="M82" s="2171"/>
      <c r="N82" s="335"/>
      <c r="O82" s="1625"/>
      <c r="P82" s="1625"/>
      <c r="AH82" s="1632">
        <v>0</v>
      </c>
    </row>
    <row s="1636" customFormat="1" customHeight="1" ht="1.05">
      <c r="A83" s="1781"/>
      <c r="B83" s="1781"/>
      <c r="C83" s="370" t="s">
        <v>1171</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1172</v>
      </c>
      <c r="N85" s="335"/>
      <c r="AH85" s="375">
        <v>34</v>
      </c>
    </row>
    <row customHeight="1" ht="19.95">
      <c r="A86" s="1781"/>
      <c r="B86" s="1781"/>
      <c r="D86" s="377"/>
      <c r="E86" s="148" t="s">
        <v>93</v>
      </c>
      <c r="F86" s="2461" t="s">
        <v>1173</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1167</v>
      </c>
      <c r="D88" s="2463"/>
      <c r="E88" s="2205"/>
      <c r="F88" s="2384"/>
      <c r="G88" s="2428"/>
      <c r="H88" s="1501"/>
      <c r="I88" s="652" t="s">
        <v>1166</v>
      </c>
      <c r="J88" s="572"/>
      <c r="K88" s="1501"/>
      <c r="L88" s="215"/>
      <c r="M88" s="2171"/>
      <c r="N88" s="335"/>
      <c r="O88" s="1625"/>
      <c r="P88" s="1625"/>
      <c r="AH88" s="1632">
        <v>0</v>
      </c>
    </row>
    <row s="1636" customFormat="1" customHeight="1" ht="0.75" hidden="1">
      <c r="A89" s="1781"/>
      <c r="B89" s="1781"/>
      <c r="C89" s="370" t="s">
        <v>1174</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1167</v>
      </c>
      <c r="D91" s="2463"/>
      <c r="E91" s="2205"/>
      <c r="F91" s="2384"/>
      <c r="G91" s="2428"/>
      <c r="H91" s="1501"/>
      <c r="I91" s="652" t="s">
        <v>1166</v>
      </c>
      <c r="J91" s="572"/>
      <c r="K91" s="1501"/>
      <c r="L91" s="215"/>
      <c r="M91" s="1862"/>
      <c r="N91" s="335"/>
      <c r="O91" s="1625"/>
      <c r="P91" s="1625"/>
      <c r="AH91" s="1632">
        <v>0</v>
      </c>
    </row>
    <row s="1636" customFormat="1" customHeight="1" ht="0.75" hidden="1">
      <c r="A92" s="1781"/>
      <c r="B92" s="1781"/>
      <c r="C92" s="370" t="s">
        <v>1174</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v>
      </c>
      <c r="H93" s="1863"/>
      <c r="I93" s="1740"/>
      <c r="J93" s="1774"/>
      <c r="K93" s="1779"/>
      <c r="L93" s="1863" t="s">
        <v>313</v>
      </c>
      <c r="M93" s="342"/>
      <c r="N93" s="335"/>
      <c r="O93" s="1625"/>
      <c r="P93" s="1625"/>
      <c r="AH93" s="1632">
        <v>0</v>
      </c>
    </row>
    <row s="1636" customFormat="1" customHeight="1" ht="18.75" hidden="1">
      <c r="A94" s="1781"/>
      <c r="B94" s="1781"/>
      <c r="C94" s="370" t="s">
        <v>1167</v>
      </c>
      <c r="D94" s="2463"/>
      <c r="E94" s="2205"/>
      <c r="F94" s="2384"/>
      <c r="G94" s="2428"/>
      <c r="H94" s="1501"/>
      <c r="I94" s="652" t="s">
        <v>1166</v>
      </c>
      <c r="J94" s="572"/>
      <c r="K94" s="1501"/>
      <c r="L94" s="215"/>
      <c r="M94" s="342"/>
      <c r="N94" s="335"/>
      <c r="O94" s="1625"/>
      <c r="P94" s="1625"/>
      <c r="AH94" s="1632">
        <v>0</v>
      </c>
    </row>
    <row s="1636" customFormat="1" customHeight="1" ht="0.75" hidden="1">
      <c r="A95" s="1781"/>
      <c r="B95" s="1781"/>
      <c r="C95" s="370" t="s">
        <v>1174</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1167</v>
      </c>
      <c r="D97" s="2463"/>
      <c r="E97" s="2205"/>
      <c r="F97" s="2384"/>
      <c r="G97" s="2428"/>
      <c r="H97" s="1501"/>
      <c r="I97" s="652" t="s">
        <v>1166</v>
      </c>
      <c r="J97" s="572"/>
      <c r="K97" s="1501"/>
      <c r="L97" s="215"/>
      <c r="M97" s="342"/>
      <c r="N97" s="335"/>
      <c r="O97" s="1625"/>
      <c r="P97" s="1625"/>
      <c r="AH97" s="1632">
        <v>0</v>
      </c>
    </row>
    <row s="1636" customFormat="1" customHeight="1" ht="0.75" hidden="1">
      <c r="A98" s="1781"/>
      <c r="B98" s="1781"/>
      <c r="C98" s="370" t="s">
        <v>1174</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1167</v>
      </c>
      <c r="D100" s="2463"/>
      <c r="E100" s="2205"/>
      <c r="F100" s="2384"/>
      <c r="G100" s="2428"/>
      <c r="H100" s="1501"/>
      <c r="I100" s="652" t="s">
        <v>1166</v>
      </c>
      <c r="J100" s="572"/>
      <c r="K100" s="1501"/>
      <c r="L100" s="215"/>
      <c r="M100" s="342"/>
      <c r="N100" s="335"/>
      <c r="O100" s="1625"/>
      <c r="P100" s="1625"/>
      <c r="AH100" s="1632">
        <v>0</v>
      </c>
    </row>
    <row s="1636" customFormat="1" customHeight="1" ht="0.75" hidden="1">
      <c r="A101" s="1781"/>
      <c r="B101" s="1781"/>
      <c r="C101" s="370" t="s">
        <v>1174</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1167</v>
      </c>
      <c r="D103" s="2463"/>
      <c r="E103" s="2205"/>
      <c r="F103" s="2384"/>
      <c r="G103" s="2428"/>
      <c r="H103" s="1501"/>
      <c r="I103" s="652" t="s">
        <v>1166</v>
      </c>
      <c r="J103" s="572"/>
      <c r="K103" s="1501"/>
      <c r="L103" s="215"/>
      <c r="M103" s="342"/>
      <c r="N103" s="335"/>
      <c r="O103" s="1625"/>
      <c r="P103" s="1625"/>
      <c r="AH103" s="1632">
        <v>0</v>
      </c>
    </row>
    <row s="1636" customFormat="1" customHeight="1" ht="0.75" hidden="1">
      <c r="A104" s="1781"/>
      <c r="B104" s="1781"/>
      <c r="C104" s="370" t="s">
        <v>1174</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1167</v>
      </c>
      <c r="D106" s="2463"/>
      <c r="E106" s="2205"/>
      <c r="F106" s="2384"/>
      <c r="G106" s="2428"/>
      <c r="H106" s="1501"/>
      <c r="I106" s="652" t="s">
        <v>1166</v>
      </c>
      <c r="J106" s="572"/>
      <c r="K106" s="1501"/>
      <c r="L106" s="215"/>
      <c r="M106" s="342"/>
      <c r="N106" s="335"/>
      <c r="O106" s="1625"/>
      <c r="P106" s="1625"/>
      <c r="AH106" s="1632">
        <v>0</v>
      </c>
    </row>
    <row s="1636" customFormat="1" customHeight="1" ht="0.75" hidden="1">
      <c r="A107" s="1781"/>
      <c r="B107" s="1781"/>
      <c r="C107" s="370" t="s">
        <v>1174</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1167</v>
      </c>
      <c r="D109" s="2463"/>
      <c r="E109" s="2205"/>
      <c r="F109" s="2384"/>
      <c r="G109" s="2428"/>
      <c r="H109" s="1501"/>
      <c r="I109" s="652" t="s">
        <v>1166</v>
      </c>
      <c r="J109" s="572"/>
      <c r="K109" s="1501"/>
      <c r="L109" s="215"/>
      <c r="M109" s="342"/>
      <c r="N109" s="335"/>
      <c r="O109" s="1625"/>
      <c r="P109" s="1625"/>
      <c r="AH109" s="1632">
        <v>0</v>
      </c>
    </row>
    <row s="1636" customFormat="1" customHeight="1" ht="0.75" hidden="1">
      <c r="A110" s="1781"/>
      <c r="B110" s="1781"/>
      <c r="C110" s="370" t="s">
        <v>1174</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1167</v>
      </c>
      <c r="D112" s="2463"/>
      <c r="E112" s="2205"/>
      <c r="F112" s="2384"/>
      <c r="G112" s="2428"/>
      <c r="H112" s="1501"/>
      <c r="I112" s="652" t="s">
        <v>1166</v>
      </c>
      <c r="J112" s="572"/>
      <c r="K112" s="1501"/>
      <c r="L112" s="215"/>
      <c r="M112" s="342"/>
      <c r="N112" s="335"/>
      <c r="O112" s="1625"/>
      <c r="P112" s="1625"/>
      <c r="AH112" s="1632">
        <v>0</v>
      </c>
    </row>
    <row s="1636" customFormat="1" customHeight="1" ht="0.75" hidden="1">
      <c r="A113" s="1781"/>
      <c r="B113" s="1781"/>
      <c r="C113" s="370" t="s">
        <v>1174</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1167</v>
      </c>
      <c r="D115" s="2463"/>
      <c r="E115" s="2205"/>
      <c r="F115" s="2384"/>
      <c r="G115" s="2428"/>
      <c r="H115" s="1501"/>
      <c r="I115" s="652" t="s">
        <v>1166</v>
      </c>
      <c r="J115" s="572"/>
      <c r="K115" s="1501"/>
      <c r="L115" s="215"/>
      <c r="M115" s="342"/>
      <c r="N115" s="335"/>
      <c r="O115" s="1625"/>
      <c r="P115" s="1625"/>
      <c r="AH115" s="1632">
        <v>0</v>
      </c>
    </row>
    <row s="1636" customFormat="1" customHeight="1" ht="0.75" hidden="1">
      <c r="A116" s="1781"/>
      <c r="B116" s="1781"/>
      <c r="C116" s="370" t="s">
        <v>1174</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1167</v>
      </c>
      <c r="D118" s="2463"/>
      <c r="E118" s="2205"/>
      <c r="F118" s="2384"/>
      <c r="G118" s="2428"/>
      <c r="H118" s="1501"/>
      <c r="I118" s="652" t="s">
        <v>1166</v>
      </c>
      <c r="J118" s="572"/>
      <c r="K118" s="1501"/>
      <c r="L118" s="215"/>
      <c r="M118" s="342"/>
      <c r="N118" s="335"/>
      <c r="O118" s="1625"/>
      <c r="P118" s="1625"/>
      <c r="AH118" s="1632">
        <v>0</v>
      </c>
    </row>
    <row s="1636" customFormat="1" customHeight="1" ht="0.75" hidden="1">
      <c r="A119" s="1781"/>
      <c r="B119" s="1781"/>
      <c r="C119" s="370" t="s">
        <v>1174</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1167</v>
      </c>
      <c r="D121" s="2463"/>
      <c r="E121" s="2205"/>
      <c r="F121" s="2384"/>
      <c r="G121" s="2428"/>
      <c r="H121" s="1501"/>
      <c r="I121" s="652" t="s">
        <v>1166</v>
      </c>
      <c r="J121" s="572"/>
      <c r="K121" s="1501"/>
      <c r="L121" s="215"/>
      <c r="M121" s="342"/>
      <c r="N121" s="335"/>
      <c r="O121" s="1625"/>
      <c r="P121" s="1625"/>
      <c r="AH121" s="1632">
        <v>0</v>
      </c>
    </row>
    <row s="1636" customFormat="1" customHeight="1" ht="0.75" hidden="1">
      <c r="A122" s="1781"/>
      <c r="B122" s="1781"/>
      <c r="C122" s="370" t="s">
        <v>1174</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1167</v>
      </c>
      <c r="D124" s="2463"/>
      <c r="E124" s="2205"/>
      <c r="F124" s="2384"/>
      <c r="G124" s="2428"/>
      <c r="H124" s="1501"/>
      <c r="I124" s="652" t="s">
        <v>1166</v>
      </c>
      <c r="J124" s="572"/>
      <c r="K124" s="1501"/>
      <c r="L124" s="215"/>
      <c r="M124" s="342"/>
      <c r="N124" s="335"/>
      <c r="O124" s="1625"/>
      <c r="P124" s="1625"/>
      <c r="AH124" s="1632">
        <v>0</v>
      </c>
    </row>
    <row s="1636" customFormat="1" customHeight="1" ht="0.75" hidden="1">
      <c r="A125" s="1781"/>
      <c r="B125" s="1781"/>
      <c r="C125" s="370" t="s">
        <v>1174</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1167</v>
      </c>
      <c r="D127" s="2463"/>
      <c r="E127" s="2205"/>
      <c r="F127" s="2384"/>
      <c r="G127" s="2428"/>
      <c r="H127" s="1501"/>
      <c r="I127" s="652" t="s">
        <v>1166</v>
      </c>
      <c r="J127" s="572"/>
      <c r="K127" s="1501"/>
      <c r="L127" s="215"/>
      <c r="M127" s="342"/>
      <c r="N127" s="335"/>
      <c r="O127" s="1625"/>
      <c r="P127" s="1625"/>
      <c r="AH127" s="1632">
        <v>0</v>
      </c>
    </row>
    <row s="1636" customFormat="1" customHeight="1" ht="0.75" hidden="1">
      <c r="A128" s="1781"/>
      <c r="B128" s="1781"/>
      <c r="C128" s="370" t="s">
        <v>1174</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1167</v>
      </c>
      <c r="D130" s="2463"/>
      <c r="E130" s="2205"/>
      <c r="F130" s="2384"/>
      <c r="G130" s="2428"/>
      <c r="H130" s="1501"/>
      <c r="I130" s="652" t="s">
        <v>1166</v>
      </c>
      <c r="J130" s="572"/>
      <c r="K130" s="1501"/>
      <c r="L130" s="215"/>
      <c r="M130" s="342"/>
      <c r="N130" s="335"/>
      <c r="O130" s="1625"/>
      <c r="P130" s="1625"/>
      <c r="AH130" s="1632">
        <v>0</v>
      </c>
    </row>
    <row s="1636" customFormat="1" customHeight="1" ht="0.75" hidden="1">
      <c r="A131" s="1781"/>
      <c r="B131" s="1781"/>
      <c r="C131" s="370" t="s">
        <v>1174</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1167</v>
      </c>
      <c r="D133" s="2463"/>
      <c r="E133" s="2205"/>
      <c r="F133" s="2384"/>
      <c r="G133" s="2428"/>
      <c r="H133" s="1501"/>
      <c r="I133" s="652" t="s">
        <v>1166</v>
      </c>
      <c r="J133" s="572"/>
      <c r="K133" s="1501"/>
      <c r="L133" s="215"/>
      <c r="M133" s="342"/>
      <c r="N133" s="335"/>
      <c r="O133" s="1625"/>
      <c r="P133" s="1625"/>
      <c r="AH133" s="1632">
        <v>0</v>
      </c>
    </row>
    <row s="1636" customFormat="1" customHeight="1" ht="0.75" hidden="1">
      <c r="A134" s="1781"/>
      <c r="B134" s="1781"/>
      <c r="C134" s="370" t="s">
        <v>1174</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1167</v>
      </c>
      <c r="D136" s="2463"/>
      <c r="E136" s="2205"/>
      <c r="F136" s="2384"/>
      <c r="G136" s="2428"/>
      <c r="H136" s="1501"/>
      <c r="I136" s="652" t="s">
        <v>1166</v>
      </c>
      <c r="J136" s="572"/>
      <c r="K136" s="1501"/>
      <c r="L136" s="215"/>
      <c r="M136" s="342"/>
      <c r="N136" s="335"/>
      <c r="O136" s="1625"/>
      <c r="P136" s="1625"/>
      <c r="AH136" s="1632">
        <v>0</v>
      </c>
    </row>
    <row s="1636" customFormat="1" customHeight="1" ht="0.75" hidden="1">
      <c r="A137" s="1781"/>
      <c r="B137" s="1781"/>
      <c r="C137" s="370" t="s">
        <v>1174</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1167</v>
      </c>
      <c r="D139" s="2463"/>
      <c r="E139" s="2205"/>
      <c r="F139" s="2384"/>
      <c r="G139" s="2428"/>
      <c r="H139" s="1501"/>
      <c r="I139" s="652" t="s">
        <v>1166</v>
      </c>
      <c r="J139" s="572"/>
      <c r="K139" s="1501"/>
      <c r="L139" s="215"/>
      <c r="M139" s="342"/>
      <c r="N139" s="335"/>
      <c r="O139" s="1625"/>
      <c r="P139" s="1625"/>
      <c r="AH139" s="1632">
        <v>0</v>
      </c>
    </row>
    <row s="1636" customFormat="1" customHeight="1" ht="0.75" hidden="1">
      <c r="A140" s="1781"/>
      <c r="B140" s="1781"/>
      <c r="C140" s="370" t="s">
        <v>1174</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1167</v>
      </c>
      <c r="D142" s="2463"/>
      <c r="E142" s="2205"/>
      <c r="F142" s="2384"/>
      <c r="G142" s="2428"/>
      <c r="H142" s="1501"/>
      <c r="I142" s="652" t="s">
        <v>1166</v>
      </c>
      <c r="J142" s="572"/>
      <c r="K142" s="1501"/>
      <c r="L142" s="215"/>
      <c r="M142" s="342"/>
      <c r="N142" s="335"/>
      <c r="O142" s="1625"/>
      <c r="P142" s="1625"/>
      <c r="AH142" s="1632">
        <v>0</v>
      </c>
    </row>
    <row s="1636" customFormat="1" customHeight="1" ht="0.75" hidden="1">
      <c r="A143" s="1781"/>
      <c r="B143" s="1781"/>
      <c r="C143" s="370" t="s">
        <v>1174</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1167</v>
      </c>
      <c r="D145" s="2463"/>
      <c r="E145" s="2205"/>
      <c r="F145" s="2384"/>
      <c r="G145" s="2428"/>
      <c r="H145" s="1501"/>
      <c r="I145" s="652" t="s">
        <v>1166</v>
      </c>
      <c r="J145" s="572"/>
      <c r="K145" s="1501"/>
      <c r="L145" s="215"/>
      <c r="M145" s="342"/>
      <c r="N145" s="335"/>
      <c r="O145" s="1625"/>
      <c r="P145" s="1625"/>
      <c r="AH145" s="1632">
        <v>0</v>
      </c>
    </row>
    <row s="1636" customFormat="1" customHeight="1" ht="1.05">
      <c r="A146" s="1781"/>
      <c r="B146" s="1781"/>
      <c r="C146" s="370" t="s">
        <v>1174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1167</v>
      </c>
      <c r="D149" s="2463"/>
      <c r="E149" s="2205"/>
      <c r="F149" s="2384"/>
      <c r="G149" s="2428"/>
      <c r="H149" s="1501"/>
      <c r="I149" s="652" t="s">
        <v>1166</v>
      </c>
      <c r="J149" s="572"/>
      <c r="K149" s="1501"/>
      <c r="L149" s="215"/>
      <c r="M149" s="2171"/>
      <c r="N149" s="335"/>
      <c r="O149" s="1625"/>
      <c r="P149" s="1625"/>
      <c r="AH149" s="1632">
        <v>0</v>
      </c>
    </row>
    <row s="1636" customFormat="1" customHeight="1" ht="0.75" hidden="1">
      <c r="A150" s="1781"/>
      <c r="B150" s="1781"/>
      <c r="C150" s="370" t="s">
        <v>1174</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1167</v>
      </c>
      <c r="D152" s="2463"/>
      <c r="E152" s="2205"/>
      <c r="F152" s="2384"/>
      <c r="G152" s="2428"/>
      <c r="H152" s="1501"/>
      <c r="I152" s="652" t="s">
        <v>1166</v>
      </c>
      <c r="J152" s="572"/>
      <c r="K152" s="1501"/>
      <c r="L152" s="215"/>
      <c r="M152" s="1862"/>
      <c r="N152" s="335"/>
      <c r="O152" s="1625"/>
      <c r="P152" s="1625"/>
      <c r="AH152" s="1632">
        <v>0</v>
      </c>
    </row>
    <row s="1636" customFormat="1" customHeight="1" ht="0.75" hidden="1">
      <c r="A153" s="1781"/>
      <c r="B153" s="1781"/>
      <c r="C153" s="370" t="s">
        <v>1174</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v>
      </c>
      <c r="H154" s="1863"/>
      <c r="I154" s="1740"/>
      <c r="J154" s="1774"/>
      <c r="K154" s="1779"/>
      <c r="L154" s="1863" t="s">
        <v>313</v>
      </c>
      <c r="M154" s="342"/>
      <c r="N154" s="335"/>
      <c r="O154" s="1625"/>
      <c r="P154" s="1625"/>
      <c r="AH154" s="1632">
        <v>0</v>
      </c>
    </row>
    <row s="1636" customFormat="1" customHeight="1" ht="18.75" hidden="1">
      <c r="A155" s="1781"/>
      <c r="B155" s="1781"/>
      <c r="C155" s="370" t="s">
        <v>1167</v>
      </c>
      <c r="D155" s="2463"/>
      <c r="E155" s="2205"/>
      <c r="F155" s="2384"/>
      <c r="G155" s="2428"/>
      <c r="H155" s="1501"/>
      <c r="I155" s="652" t="s">
        <v>1166</v>
      </c>
      <c r="J155" s="572"/>
      <c r="K155" s="1501"/>
      <c r="L155" s="215"/>
      <c r="M155" s="342"/>
      <c r="N155" s="335"/>
      <c r="O155" s="1625"/>
      <c r="P155" s="1625"/>
      <c r="AH155" s="1632">
        <v>0</v>
      </c>
    </row>
    <row s="1636" customFormat="1" customHeight="1" ht="0.75" hidden="1">
      <c r="A156" s="1781"/>
      <c r="B156" s="1781"/>
      <c r="C156" s="370" t="s">
        <v>1174</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1167</v>
      </c>
      <c r="D158" s="2463"/>
      <c r="E158" s="2205"/>
      <c r="F158" s="2384"/>
      <c r="G158" s="2428"/>
      <c r="H158" s="1501"/>
      <c r="I158" s="652" t="s">
        <v>1166</v>
      </c>
      <c r="J158" s="572"/>
      <c r="K158" s="1501"/>
      <c r="L158" s="215"/>
      <c r="M158" s="342"/>
      <c r="N158" s="335"/>
      <c r="O158" s="1625"/>
      <c r="P158" s="1625"/>
      <c r="AH158" s="1632">
        <v>0</v>
      </c>
    </row>
    <row s="1636" customFormat="1" customHeight="1" ht="0.75" hidden="1">
      <c r="A159" s="1781"/>
      <c r="B159" s="1781"/>
      <c r="C159" s="370" t="s">
        <v>1174</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1167</v>
      </c>
      <c r="D161" s="2463"/>
      <c r="E161" s="2205"/>
      <c r="F161" s="2384"/>
      <c r="G161" s="2428"/>
      <c r="H161" s="1501"/>
      <c r="I161" s="652" t="s">
        <v>1166</v>
      </c>
      <c r="J161" s="572"/>
      <c r="K161" s="1501"/>
      <c r="L161" s="215"/>
      <c r="M161" s="342"/>
      <c r="N161" s="335"/>
      <c r="O161" s="1625"/>
      <c r="P161" s="1625"/>
      <c r="AH161" s="1632">
        <v>0</v>
      </c>
    </row>
    <row s="1636" customFormat="1" customHeight="1" ht="0.75" hidden="1">
      <c r="A162" s="1781"/>
      <c r="B162" s="1781"/>
      <c r="C162" s="370" t="s">
        <v>1174</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1167</v>
      </c>
      <c r="D164" s="2463"/>
      <c r="E164" s="2205"/>
      <c r="F164" s="2384"/>
      <c r="G164" s="2428"/>
      <c r="H164" s="1501"/>
      <c r="I164" s="652" t="s">
        <v>1166</v>
      </c>
      <c r="J164" s="572"/>
      <c r="K164" s="1501"/>
      <c r="L164" s="215"/>
      <c r="M164" s="342"/>
      <c r="N164" s="335"/>
      <c r="O164" s="1625"/>
      <c r="P164" s="1625"/>
      <c r="AH164" s="1632">
        <v>0</v>
      </c>
    </row>
    <row s="1636" customFormat="1" customHeight="1" ht="0.75" hidden="1">
      <c r="A165" s="1781"/>
      <c r="B165" s="1781"/>
      <c r="C165" s="370" t="s">
        <v>1174</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1167</v>
      </c>
      <c r="D167" s="2463"/>
      <c r="E167" s="2205"/>
      <c r="F167" s="2384"/>
      <c r="G167" s="2428"/>
      <c r="H167" s="1501"/>
      <c r="I167" s="652" t="s">
        <v>1166</v>
      </c>
      <c r="J167" s="572"/>
      <c r="K167" s="1501"/>
      <c r="L167" s="215"/>
      <c r="M167" s="342"/>
      <c r="N167" s="335"/>
      <c r="O167" s="1625"/>
      <c r="P167" s="1625"/>
      <c r="AH167" s="1632">
        <v>0</v>
      </c>
    </row>
    <row s="1636" customFormat="1" customHeight="1" ht="0.75" hidden="1">
      <c r="A168" s="1781"/>
      <c r="B168" s="1781"/>
      <c r="C168" s="370" t="s">
        <v>1174</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1167</v>
      </c>
      <c r="D170" s="2463"/>
      <c r="E170" s="2205"/>
      <c r="F170" s="2384"/>
      <c r="G170" s="2428"/>
      <c r="H170" s="1501"/>
      <c r="I170" s="652" t="s">
        <v>1166</v>
      </c>
      <c r="J170" s="572"/>
      <c r="K170" s="1501"/>
      <c r="L170" s="215"/>
      <c r="M170" s="342"/>
      <c r="N170" s="335"/>
      <c r="O170" s="1625"/>
      <c r="P170" s="1625"/>
      <c r="AH170" s="1632">
        <v>0</v>
      </c>
    </row>
    <row s="1636" customFormat="1" customHeight="1" ht="0.75" hidden="1">
      <c r="A171" s="1781"/>
      <c r="B171" s="1781"/>
      <c r="C171" s="370" t="s">
        <v>1174</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1167</v>
      </c>
      <c r="D173" s="2463"/>
      <c r="E173" s="2205"/>
      <c r="F173" s="2384"/>
      <c r="G173" s="2428"/>
      <c r="H173" s="1501"/>
      <c r="I173" s="652" t="s">
        <v>1166</v>
      </c>
      <c r="J173" s="572"/>
      <c r="K173" s="1501"/>
      <c r="L173" s="215"/>
      <c r="M173" s="342"/>
      <c r="N173" s="335"/>
      <c r="O173" s="1625"/>
      <c r="P173" s="1625"/>
      <c r="AH173" s="1632">
        <v>0</v>
      </c>
    </row>
    <row s="1636" customFormat="1" customHeight="1" ht="0.75" hidden="1">
      <c r="A174" s="1781"/>
      <c r="B174" s="1781"/>
      <c r="C174" s="370" t="s">
        <v>1174</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1167</v>
      </c>
      <c r="D176" s="2463"/>
      <c r="E176" s="2205"/>
      <c r="F176" s="2384"/>
      <c r="G176" s="2428"/>
      <c r="H176" s="1501"/>
      <c r="I176" s="652" t="s">
        <v>1166</v>
      </c>
      <c r="J176" s="572"/>
      <c r="K176" s="1501"/>
      <c r="L176" s="215"/>
      <c r="M176" s="342"/>
      <c r="N176" s="335"/>
      <c r="O176" s="1625"/>
      <c r="P176" s="1625"/>
      <c r="AH176" s="1632">
        <v>0</v>
      </c>
    </row>
    <row s="1636" customFormat="1" customHeight="1" ht="0.75" hidden="1">
      <c r="A177" s="1781"/>
      <c r="B177" s="1781"/>
      <c r="C177" s="370" t="s">
        <v>1174</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1167</v>
      </c>
      <c r="D179" s="2463"/>
      <c r="E179" s="2205"/>
      <c r="F179" s="2384"/>
      <c r="G179" s="2428"/>
      <c r="H179" s="1501"/>
      <c r="I179" s="652" t="s">
        <v>1166</v>
      </c>
      <c r="J179" s="572"/>
      <c r="K179" s="1501"/>
      <c r="L179" s="215"/>
      <c r="M179" s="342"/>
      <c r="N179" s="335"/>
      <c r="O179" s="1625"/>
      <c r="P179" s="1625"/>
      <c r="AH179" s="1632">
        <v>0</v>
      </c>
    </row>
    <row s="1636" customFormat="1" customHeight="1" ht="0.75" hidden="1">
      <c r="A180" s="1781"/>
      <c r="B180" s="1781"/>
      <c r="C180" s="370" t="s">
        <v>1174</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1167</v>
      </c>
      <c r="D182" s="2463"/>
      <c r="E182" s="2205"/>
      <c r="F182" s="2384"/>
      <c r="G182" s="2428"/>
      <c r="H182" s="1501"/>
      <c r="I182" s="652" t="s">
        <v>1166</v>
      </c>
      <c r="J182" s="572"/>
      <c r="K182" s="1501"/>
      <c r="L182" s="215"/>
      <c r="M182" s="342"/>
      <c r="N182" s="335"/>
      <c r="O182" s="1625"/>
      <c r="P182" s="1625"/>
      <c r="AH182" s="1632">
        <v>0</v>
      </c>
    </row>
    <row s="1636" customFormat="1" customHeight="1" ht="0.75" hidden="1">
      <c r="A183" s="1781"/>
      <c r="B183" s="1781"/>
      <c r="C183" s="370" t="s">
        <v>1174</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1167</v>
      </c>
      <c r="D185" s="2463"/>
      <c r="E185" s="2205"/>
      <c r="F185" s="2384"/>
      <c r="G185" s="2428"/>
      <c r="H185" s="1501"/>
      <c r="I185" s="652" t="s">
        <v>1166</v>
      </c>
      <c r="J185" s="572"/>
      <c r="K185" s="1501"/>
      <c r="L185" s="215"/>
      <c r="M185" s="342"/>
      <c r="N185" s="335"/>
      <c r="O185" s="1625"/>
      <c r="P185" s="1625"/>
      <c r="AH185" s="1632">
        <v>0</v>
      </c>
    </row>
    <row s="1636" customFormat="1" customHeight="1" ht="0.75" hidden="1">
      <c r="A186" s="1781"/>
      <c r="B186" s="1781"/>
      <c r="C186" s="370" t="s">
        <v>1174</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1167</v>
      </c>
      <c r="D188" s="2463"/>
      <c r="E188" s="2205"/>
      <c r="F188" s="2384"/>
      <c r="G188" s="2428"/>
      <c r="H188" s="1501"/>
      <c r="I188" s="652" t="s">
        <v>1166</v>
      </c>
      <c r="J188" s="572"/>
      <c r="K188" s="1501"/>
      <c r="L188" s="215"/>
      <c r="M188" s="342"/>
      <c r="N188" s="335"/>
      <c r="O188" s="1625"/>
      <c r="P188" s="1625"/>
      <c r="AH188" s="1632">
        <v>0</v>
      </c>
    </row>
    <row s="1636" customFormat="1" customHeight="1" ht="0.75" hidden="1">
      <c r="A189" s="1781"/>
      <c r="B189" s="1781"/>
      <c r="C189" s="370" t="s">
        <v>1174</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1167</v>
      </c>
      <c r="D191" s="2463"/>
      <c r="E191" s="2205"/>
      <c r="F191" s="2384"/>
      <c r="G191" s="2428"/>
      <c r="H191" s="1501"/>
      <c r="I191" s="652" t="s">
        <v>1166</v>
      </c>
      <c r="J191" s="572"/>
      <c r="K191" s="1501"/>
      <c r="L191" s="215"/>
      <c r="M191" s="342"/>
      <c r="N191" s="335"/>
      <c r="O191" s="1625"/>
      <c r="P191" s="1625"/>
      <c r="AH191" s="1632">
        <v>0</v>
      </c>
    </row>
    <row s="1636" customFormat="1" customHeight="1" ht="0.75" hidden="1">
      <c r="A192" s="1781"/>
      <c r="B192" s="1781"/>
      <c r="C192" s="370" t="s">
        <v>1174</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1167</v>
      </c>
      <c r="D194" s="2463"/>
      <c r="E194" s="2205"/>
      <c r="F194" s="2384"/>
      <c r="G194" s="2428"/>
      <c r="H194" s="1501"/>
      <c r="I194" s="652" t="s">
        <v>1166</v>
      </c>
      <c r="J194" s="572"/>
      <c r="K194" s="1501"/>
      <c r="L194" s="215"/>
      <c r="M194" s="342"/>
      <c r="N194" s="335"/>
      <c r="O194" s="1625"/>
      <c r="P194" s="1625"/>
      <c r="AH194" s="1632">
        <v>0</v>
      </c>
    </row>
    <row s="1636" customFormat="1" customHeight="1" ht="0.75" hidden="1">
      <c r="A195" s="1781"/>
      <c r="B195" s="1781"/>
      <c r="C195" s="370" t="s">
        <v>1174</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1167</v>
      </c>
      <c r="D197" s="2463"/>
      <c r="E197" s="2205"/>
      <c r="F197" s="2384"/>
      <c r="G197" s="2428"/>
      <c r="H197" s="1501"/>
      <c r="I197" s="652" t="s">
        <v>1166</v>
      </c>
      <c r="J197" s="572"/>
      <c r="K197" s="1501"/>
      <c r="L197" s="215"/>
      <c r="M197" s="342"/>
      <c r="N197" s="335"/>
      <c r="O197" s="1625"/>
      <c r="P197" s="1625"/>
      <c r="AH197" s="1632">
        <v>0</v>
      </c>
    </row>
    <row s="1636" customFormat="1" customHeight="1" ht="0.75" hidden="1">
      <c r="A198" s="1781"/>
      <c r="B198" s="1781"/>
      <c r="C198" s="370" t="s">
        <v>1174</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1167</v>
      </c>
      <c r="D200" s="2463"/>
      <c r="E200" s="2205"/>
      <c r="F200" s="2384"/>
      <c r="G200" s="2428"/>
      <c r="H200" s="1501"/>
      <c r="I200" s="652" t="s">
        <v>1166</v>
      </c>
      <c r="J200" s="572"/>
      <c r="K200" s="1501"/>
      <c r="L200" s="215"/>
      <c r="M200" s="342"/>
      <c r="N200" s="335"/>
      <c r="O200" s="1625"/>
      <c r="P200" s="1625"/>
      <c r="AH200" s="1632">
        <v>0</v>
      </c>
    </row>
    <row s="1636" customFormat="1" customHeight="1" ht="0.75" hidden="1">
      <c r="A201" s="1781"/>
      <c r="B201" s="1781"/>
      <c r="C201" s="370" t="s">
        <v>1174</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1167</v>
      </c>
      <c r="D203" s="2463"/>
      <c r="E203" s="2205"/>
      <c r="F203" s="2384"/>
      <c r="G203" s="2428"/>
      <c r="H203" s="1501"/>
      <c r="I203" s="652" t="s">
        <v>1166</v>
      </c>
      <c r="J203" s="572"/>
      <c r="K203" s="1501"/>
      <c r="L203" s="215"/>
      <c r="M203" s="342"/>
      <c r="N203" s="335"/>
      <c r="O203" s="1625"/>
      <c r="P203" s="1625"/>
      <c r="AH203" s="1632">
        <v>0</v>
      </c>
    </row>
    <row s="1636" customFormat="1" customHeight="1" ht="0.75" hidden="1">
      <c r="A204" s="1781"/>
      <c r="B204" s="1781"/>
      <c r="C204" s="370" t="s">
        <v>1174</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1167</v>
      </c>
      <c r="D206" s="2463"/>
      <c r="E206" s="2205"/>
      <c r="F206" s="2384"/>
      <c r="G206" s="2428"/>
      <c r="H206" s="1501"/>
      <c r="I206" s="652" t="s">
        <v>1166</v>
      </c>
      <c r="J206" s="572"/>
      <c r="K206" s="1501"/>
      <c r="L206" s="215"/>
      <c r="M206" s="342"/>
      <c r="N206" s="335"/>
      <c r="O206" s="1625"/>
      <c r="P206" s="1625"/>
      <c r="AH206" s="1632">
        <v>0</v>
      </c>
    </row>
    <row s="1636" customFormat="1" customHeight="1" ht="1.05">
      <c r="A207" s="1781"/>
      <c r="B207" s="1781"/>
      <c r="C207" s="370" t="s">
        <v>1174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1167</v>
      </c>
      <c r="D210" s="2463"/>
      <c r="E210" s="2205"/>
      <c r="F210" s="2384"/>
      <c r="G210" s="2428"/>
      <c r="H210" s="1501"/>
      <c r="I210" s="652" t="s">
        <v>1166</v>
      </c>
      <c r="J210" s="572"/>
      <c r="K210" s="1501"/>
      <c r="L210" s="215"/>
      <c r="M210" s="2171"/>
      <c r="N210" s="335"/>
      <c r="O210" s="1625"/>
      <c r="P210" s="1625"/>
      <c r="AH210" s="1632">
        <v>0</v>
      </c>
    </row>
    <row s="1636" customFormat="1" customHeight="1" ht="0.75" hidden="1">
      <c r="A211" s="1781"/>
      <c r="B211" s="1781"/>
      <c r="C211" s="370" t="s">
        <v>1174</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1167</v>
      </c>
      <c r="D213" s="2463"/>
      <c r="E213" s="2205"/>
      <c r="F213" s="2384"/>
      <c r="G213" s="2428"/>
      <c r="H213" s="1501"/>
      <c r="I213" s="652" t="s">
        <v>1166</v>
      </c>
      <c r="J213" s="572"/>
      <c r="K213" s="1501"/>
      <c r="L213" s="215"/>
      <c r="M213" s="1862"/>
      <c r="N213" s="335"/>
      <c r="O213" s="1625"/>
      <c r="P213" s="1625"/>
      <c r="AH213" s="1632">
        <v>0</v>
      </c>
    </row>
    <row s="1636" customFormat="1" customHeight="1" ht="0.75" hidden="1">
      <c r="A214" s="1781"/>
      <c r="B214" s="1781"/>
      <c r="C214" s="370" t="s">
        <v>1174</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v>
      </c>
      <c r="H215" s="1863"/>
      <c r="I215" s="1740"/>
      <c r="J215" s="1774"/>
      <c r="K215" s="1779"/>
      <c r="L215" s="1863" t="s">
        <v>313</v>
      </c>
      <c r="M215" s="342"/>
      <c r="N215" s="335"/>
      <c r="O215" s="1625"/>
      <c r="P215" s="1625"/>
      <c r="AH215" s="1632">
        <v>0</v>
      </c>
    </row>
    <row s="1636" customFormat="1" customHeight="1" ht="18.75" hidden="1">
      <c r="A216" s="1781"/>
      <c r="B216" s="1781"/>
      <c r="C216" s="370" t="s">
        <v>1167</v>
      </c>
      <c r="D216" s="2463"/>
      <c r="E216" s="2205"/>
      <c r="F216" s="2384"/>
      <c r="G216" s="2428"/>
      <c r="H216" s="1501"/>
      <c r="I216" s="652" t="s">
        <v>1166</v>
      </c>
      <c r="J216" s="572"/>
      <c r="K216" s="1501"/>
      <c r="L216" s="215"/>
      <c r="M216" s="342"/>
      <c r="N216" s="335"/>
      <c r="O216" s="1625"/>
      <c r="P216" s="1625"/>
      <c r="AH216" s="1632">
        <v>0</v>
      </c>
    </row>
    <row s="1636" customFormat="1" customHeight="1" ht="0.75" hidden="1">
      <c r="A217" s="1781"/>
      <c r="B217" s="1781"/>
      <c r="C217" s="370" t="s">
        <v>1174</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1167</v>
      </c>
      <c r="D219" s="2463"/>
      <c r="E219" s="2205"/>
      <c r="F219" s="2384"/>
      <c r="G219" s="2428"/>
      <c r="H219" s="1501"/>
      <c r="I219" s="652" t="s">
        <v>1166</v>
      </c>
      <c r="J219" s="572"/>
      <c r="K219" s="1501"/>
      <c r="L219" s="215"/>
      <c r="M219" s="342"/>
      <c r="N219" s="335"/>
      <c r="O219" s="1625"/>
      <c r="P219" s="1625"/>
      <c r="AH219" s="1632">
        <v>0</v>
      </c>
    </row>
    <row s="1636" customFormat="1" customHeight="1" ht="0.75" hidden="1">
      <c r="A220" s="1781"/>
      <c r="B220" s="1781"/>
      <c r="C220" s="370" t="s">
        <v>1174</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1167</v>
      </c>
      <c r="D222" s="2463"/>
      <c r="E222" s="2205"/>
      <c r="F222" s="2384"/>
      <c r="G222" s="2428"/>
      <c r="H222" s="1501"/>
      <c r="I222" s="652" t="s">
        <v>1166</v>
      </c>
      <c r="J222" s="572"/>
      <c r="K222" s="1501"/>
      <c r="L222" s="215"/>
      <c r="M222" s="342"/>
      <c r="N222" s="335"/>
      <c r="O222" s="1625"/>
      <c r="P222" s="1625"/>
      <c r="AH222" s="1632">
        <v>0</v>
      </c>
    </row>
    <row s="1636" customFormat="1" customHeight="1" ht="0.75" hidden="1">
      <c r="A223" s="1781"/>
      <c r="B223" s="1781"/>
      <c r="C223" s="370" t="s">
        <v>1174</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1167</v>
      </c>
      <c r="D225" s="2463"/>
      <c r="E225" s="2205"/>
      <c r="F225" s="2384"/>
      <c r="G225" s="2428"/>
      <c r="H225" s="1501"/>
      <c r="I225" s="652" t="s">
        <v>1166</v>
      </c>
      <c r="J225" s="572"/>
      <c r="K225" s="1501"/>
      <c r="L225" s="215"/>
      <c r="M225" s="342"/>
      <c r="N225" s="335"/>
      <c r="O225" s="1625"/>
      <c r="P225" s="1625"/>
      <c r="AH225" s="1632">
        <v>0</v>
      </c>
    </row>
    <row s="1636" customFormat="1" customHeight="1" ht="0.75" hidden="1">
      <c r="A226" s="1781"/>
      <c r="B226" s="1781"/>
      <c r="C226" s="370" t="s">
        <v>1174</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1167</v>
      </c>
      <c r="D228" s="2463"/>
      <c r="E228" s="2205"/>
      <c r="F228" s="2384"/>
      <c r="G228" s="2428"/>
      <c r="H228" s="1501"/>
      <c r="I228" s="652" t="s">
        <v>1166</v>
      </c>
      <c r="J228" s="572"/>
      <c r="K228" s="1501"/>
      <c r="L228" s="215"/>
      <c r="M228" s="342"/>
      <c r="N228" s="335"/>
      <c r="O228" s="1625"/>
      <c r="P228" s="1625"/>
      <c r="AH228" s="1632">
        <v>0</v>
      </c>
    </row>
    <row s="1636" customFormat="1" customHeight="1" ht="0.75" hidden="1">
      <c r="A229" s="1781"/>
      <c r="B229" s="1781"/>
      <c r="C229" s="370" t="s">
        <v>1174</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1167</v>
      </c>
      <c r="D231" s="2463"/>
      <c r="E231" s="2205"/>
      <c r="F231" s="2384"/>
      <c r="G231" s="2428"/>
      <c r="H231" s="1501"/>
      <c r="I231" s="652" t="s">
        <v>1166</v>
      </c>
      <c r="J231" s="572"/>
      <c r="K231" s="1501"/>
      <c r="L231" s="215"/>
      <c r="M231" s="342"/>
      <c r="N231" s="335"/>
      <c r="O231" s="1625"/>
      <c r="P231" s="1625"/>
      <c r="AH231" s="1632">
        <v>0</v>
      </c>
    </row>
    <row s="1636" customFormat="1" customHeight="1" ht="0.75" hidden="1">
      <c r="A232" s="1781"/>
      <c r="B232" s="1781"/>
      <c r="C232" s="370" t="s">
        <v>1174</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1167</v>
      </c>
      <c r="D234" s="2463"/>
      <c r="E234" s="2205"/>
      <c r="F234" s="2384"/>
      <c r="G234" s="2428"/>
      <c r="H234" s="1501"/>
      <c r="I234" s="652" t="s">
        <v>1166</v>
      </c>
      <c r="J234" s="572"/>
      <c r="K234" s="1501"/>
      <c r="L234" s="215"/>
      <c r="M234" s="342"/>
      <c r="N234" s="335"/>
      <c r="O234" s="1625"/>
      <c r="P234" s="1625"/>
      <c r="AH234" s="1632">
        <v>0</v>
      </c>
    </row>
    <row s="1636" customFormat="1" customHeight="1" ht="0.75" hidden="1">
      <c r="A235" s="1781"/>
      <c r="B235" s="1781"/>
      <c r="C235" s="370" t="s">
        <v>1174</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1167</v>
      </c>
      <c r="D237" s="2463"/>
      <c r="E237" s="2205"/>
      <c r="F237" s="2384"/>
      <c r="G237" s="2428"/>
      <c r="H237" s="1501"/>
      <c r="I237" s="652" t="s">
        <v>1166</v>
      </c>
      <c r="J237" s="572"/>
      <c r="K237" s="1501"/>
      <c r="L237" s="215"/>
      <c r="M237" s="342"/>
      <c r="N237" s="335"/>
      <c r="O237" s="1625"/>
      <c r="P237" s="1625"/>
      <c r="AH237" s="1632">
        <v>0</v>
      </c>
    </row>
    <row s="1636" customFormat="1" customHeight="1" ht="0.75" hidden="1">
      <c r="A238" s="1781"/>
      <c r="B238" s="1781"/>
      <c r="C238" s="370" t="s">
        <v>1174</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1167</v>
      </c>
      <c r="D240" s="2463"/>
      <c r="E240" s="2205"/>
      <c r="F240" s="2384"/>
      <c r="G240" s="2428"/>
      <c r="H240" s="1501"/>
      <c r="I240" s="652" t="s">
        <v>1166</v>
      </c>
      <c r="J240" s="572"/>
      <c r="K240" s="1501"/>
      <c r="L240" s="215"/>
      <c r="M240" s="342"/>
      <c r="N240" s="335"/>
      <c r="O240" s="1625"/>
      <c r="P240" s="1625"/>
      <c r="AH240" s="1632">
        <v>0</v>
      </c>
    </row>
    <row s="1636" customFormat="1" customHeight="1" ht="0.75" hidden="1">
      <c r="A241" s="1781"/>
      <c r="B241" s="1781"/>
      <c r="C241" s="370" t="s">
        <v>1174</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1167</v>
      </c>
      <c r="D243" s="2463"/>
      <c r="E243" s="2205"/>
      <c r="F243" s="2384"/>
      <c r="G243" s="2428"/>
      <c r="H243" s="1501"/>
      <c r="I243" s="652" t="s">
        <v>1166</v>
      </c>
      <c r="J243" s="572"/>
      <c r="K243" s="1501"/>
      <c r="L243" s="215"/>
      <c r="M243" s="342"/>
      <c r="N243" s="335"/>
      <c r="O243" s="1625"/>
      <c r="P243" s="1625"/>
      <c r="AH243" s="1632">
        <v>0</v>
      </c>
    </row>
    <row s="1636" customFormat="1" customHeight="1" ht="0.75" hidden="1">
      <c r="A244" s="1781"/>
      <c r="B244" s="1781"/>
      <c r="C244" s="370" t="s">
        <v>1174</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1167</v>
      </c>
      <c r="D246" s="2463"/>
      <c r="E246" s="2205"/>
      <c r="F246" s="2384"/>
      <c r="G246" s="2428"/>
      <c r="H246" s="1501"/>
      <c r="I246" s="652" t="s">
        <v>1166</v>
      </c>
      <c r="J246" s="572"/>
      <c r="K246" s="1501"/>
      <c r="L246" s="215"/>
      <c r="M246" s="342"/>
      <c r="N246" s="335"/>
      <c r="O246" s="1625"/>
      <c r="P246" s="1625"/>
      <c r="AH246" s="1632">
        <v>0</v>
      </c>
    </row>
    <row s="1636" customFormat="1" customHeight="1" ht="0.75" hidden="1">
      <c r="A247" s="1781"/>
      <c r="B247" s="1781"/>
      <c r="C247" s="370" t="s">
        <v>1174</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1167</v>
      </c>
      <c r="D249" s="2463"/>
      <c r="E249" s="2205"/>
      <c r="F249" s="2384"/>
      <c r="G249" s="2428"/>
      <c r="H249" s="1501"/>
      <c r="I249" s="652" t="s">
        <v>1166</v>
      </c>
      <c r="J249" s="572"/>
      <c r="K249" s="1501"/>
      <c r="L249" s="215"/>
      <c r="M249" s="342"/>
      <c r="N249" s="335"/>
      <c r="O249" s="1625"/>
      <c r="P249" s="1625"/>
      <c r="AH249" s="1632">
        <v>0</v>
      </c>
    </row>
    <row s="1636" customFormat="1" customHeight="1" ht="0.75" hidden="1">
      <c r="A250" s="1781"/>
      <c r="B250" s="1781"/>
      <c r="C250" s="370" t="s">
        <v>1174</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1167</v>
      </c>
      <c r="D252" s="2463"/>
      <c r="E252" s="2205"/>
      <c r="F252" s="2384"/>
      <c r="G252" s="2428"/>
      <c r="H252" s="1501"/>
      <c r="I252" s="652" t="s">
        <v>1166</v>
      </c>
      <c r="J252" s="572"/>
      <c r="K252" s="1501"/>
      <c r="L252" s="215"/>
      <c r="M252" s="342"/>
      <c r="N252" s="335"/>
      <c r="O252" s="1625"/>
      <c r="P252" s="1625"/>
      <c r="AH252" s="1632">
        <v>0</v>
      </c>
    </row>
    <row s="1636" customFormat="1" customHeight="1" ht="0.75" hidden="1">
      <c r="A253" s="1781"/>
      <c r="B253" s="1781"/>
      <c r="C253" s="370" t="s">
        <v>1174</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1167</v>
      </c>
      <c r="D255" s="2463"/>
      <c r="E255" s="2205"/>
      <c r="F255" s="2384"/>
      <c r="G255" s="2428"/>
      <c r="H255" s="1501"/>
      <c r="I255" s="652" t="s">
        <v>1166</v>
      </c>
      <c r="J255" s="572"/>
      <c r="K255" s="1501"/>
      <c r="L255" s="215"/>
      <c r="M255" s="342"/>
      <c r="N255" s="335"/>
      <c r="O255" s="1625"/>
      <c r="P255" s="1625"/>
      <c r="AH255" s="1632">
        <v>0</v>
      </c>
    </row>
    <row s="1636" customFormat="1" customHeight="1" ht="0.75" hidden="1">
      <c r="A256" s="1781"/>
      <c r="B256" s="1781"/>
      <c r="C256" s="370" t="s">
        <v>1174</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1167</v>
      </c>
      <c r="D258" s="2463"/>
      <c r="E258" s="2205"/>
      <c r="F258" s="2384"/>
      <c r="G258" s="2428"/>
      <c r="H258" s="1501"/>
      <c r="I258" s="652" t="s">
        <v>1166</v>
      </c>
      <c r="J258" s="572"/>
      <c r="K258" s="1501"/>
      <c r="L258" s="215"/>
      <c r="M258" s="342"/>
      <c r="N258" s="335"/>
      <c r="O258" s="1625"/>
      <c r="P258" s="1625"/>
      <c r="AH258" s="1632">
        <v>0</v>
      </c>
    </row>
    <row s="1636" customFormat="1" customHeight="1" ht="0.75" hidden="1">
      <c r="A259" s="1781"/>
      <c r="B259" s="1781"/>
      <c r="C259" s="370" t="s">
        <v>1174</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1167</v>
      </c>
      <c r="D261" s="2463"/>
      <c r="E261" s="2205"/>
      <c r="F261" s="2384"/>
      <c r="G261" s="2428"/>
      <c r="H261" s="1501"/>
      <c r="I261" s="652" t="s">
        <v>1166</v>
      </c>
      <c r="J261" s="572"/>
      <c r="K261" s="1501"/>
      <c r="L261" s="215"/>
      <c r="M261" s="342"/>
      <c r="N261" s="335"/>
      <c r="O261" s="1625"/>
      <c r="P261" s="1625"/>
      <c r="AH261" s="1632">
        <v>0</v>
      </c>
    </row>
    <row s="1636" customFormat="1" customHeight="1" ht="0.75" hidden="1">
      <c r="A262" s="1781"/>
      <c r="B262" s="1781"/>
      <c r="C262" s="370" t="s">
        <v>1174</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1167</v>
      </c>
      <c r="D264" s="2463"/>
      <c r="E264" s="2205"/>
      <c r="F264" s="2384"/>
      <c r="G264" s="2428"/>
      <c r="H264" s="1501"/>
      <c r="I264" s="652" t="s">
        <v>1166</v>
      </c>
      <c r="J264" s="572"/>
      <c r="K264" s="1501"/>
      <c r="L264" s="215"/>
      <c r="M264" s="342"/>
      <c r="N264" s="335"/>
      <c r="O264" s="1625"/>
      <c r="P264" s="1625"/>
      <c r="AH264" s="1632">
        <v>0</v>
      </c>
    </row>
    <row s="1636" customFormat="1" customHeight="1" ht="0.75" hidden="1">
      <c r="A265" s="1781"/>
      <c r="B265" s="1781"/>
      <c r="C265" s="370" t="s">
        <v>1174</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1167</v>
      </c>
      <c r="D267" s="2463"/>
      <c r="E267" s="2205"/>
      <c r="F267" s="2384"/>
      <c r="G267" s="2428"/>
      <c r="H267" s="1501"/>
      <c r="I267" s="652" t="s">
        <v>1166</v>
      </c>
      <c r="J267" s="572"/>
      <c r="K267" s="1501"/>
      <c r="L267" s="215"/>
      <c r="M267" s="342"/>
      <c r="N267" s="335"/>
      <c r="O267" s="1625"/>
      <c r="P267" s="1625"/>
      <c r="AH267" s="1632">
        <v>0</v>
      </c>
    </row>
    <row s="1636" customFormat="1" customHeight="1" ht="1.05">
      <c r="A268" s="1781"/>
      <c r="B268" s="1781"/>
      <c r="C268" s="370" t="s">
        <v>1174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1167</v>
      </c>
      <c r="D271" s="2463"/>
      <c r="E271" s="2205"/>
      <c r="F271" s="2384"/>
      <c r="G271" s="2428"/>
      <c r="H271" s="1501"/>
      <c r="I271" s="652" t="s">
        <v>1166</v>
      </c>
      <c r="J271" s="572"/>
      <c r="K271" s="1501"/>
      <c r="L271" s="215"/>
      <c r="M271" s="2171"/>
      <c r="N271" s="335"/>
      <c r="O271" s="1625"/>
      <c r="P271" s="1625"/>
      <c r="AH271" s="1632">
        <v>0</v>
      </c>
    </row>
    <row s="1636" customFormat="1" customHeight="1" ht="0.75" hidden="1">
      <c r="A272" s="1781"/>
      <c r="B272" s="1781"/>
      <c r="C272" s="370" t="s">
        <v>1174</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1167</v>
      </c>
      <c r="D274" s="2463"/>
      <c r="E274" s="2205"/>
      <c r="F274" s="2384"/>
      <c r="G274" s="2428"/>
      <c r="H274" s="1501"/>
      <c r="I274" s="652" t="s">
        <v>1166</v>
      </c>
      <c r="J274" s="572"/>
      <c r="K274" s="1501"/>
      <c r="L274" s="215"/>
      <c r="M274" s="1862"/>
      <c r="N274" s="335"/>
      <c r="O274" s="1625"/>
      <c r="P274" s="1625"/>
      <c r="AH274" s="1632">
        <v>0</v>
      </c>
    </row>
    <row s="1636" customFormat="1" customHeight="1" ht="0.75" hidden="1">
      <c r="A275" s="1781"/>
      <c r="B275" s="1781"/>
      <c r="C275" s="370" t="s">
        <v>1174</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v>
      </c>
      <c r="H276" s="1863"/>
      <c r="I276" s="1740"/>
      <c r="J276" s="1774"/>
      <c r="K276" s="1779"/>
      <c r="L276" s="1863" t="s">
        <v>313</v>
      </c>
      <c r="M276" s="342"/>
      <c r="N276" s="335"/>
      <c r="O276" s="1625"/>
      <c r="P276" s="1625"/>
      <c r="AH276" s="1632">
        <v>0</v>
      </c>
    </row>
    <row s="1636" customFormat="1" customHeight="1" ht="18.75" hidden="1">
      <c r="A277" s="1781"/>
      <c r="B277" s="1781"/>
      <c r="C277" s="370" t="s">
        <v>1167</v>
      </c>
      <c r="D277" s="2463"/>
      <c r="E277" s="2205"/>
      <c r="F277" s="2384"/>
      <c r="G277" s="2428"/>
      <c r="H277" s="1501"/>
      <c r="I277" s="652" t="s">
        <v>1166</v>
      </c>
      <c r="J277" s="572"/>
      <c r="K277" s="1501"/>
      <c r="L277" s="215"/>
      <c r="M277" s="342"/>
      <c r="N277" s="335"/>
      <c r="O277" s="1625"/>
      <c r="P277" s="1625"/>
      <c r="AH277" s="1632">
        <v>0</v>
      </c>
    </row>
    <row s="1636" customFormat="1" customHeight="1" ht="0.75" hidden="1">
      <c r="A278" s="1781"/>
      <c r="B278" s="1781"/>
      <c r="C278" s="370" t="s">
        <v>1174</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1167</v>
      </c>
      <c r="D280" s="2463"/>
      <c r="E280" s="2205"/>
      <c r="F280" s="2384"/>
      <c r="G280" s="2428"/>
      <c r="H280" s="1501"/>
      <c r="I280" s="652" t="s">
        <v>1166</v>
      </c>
      <c r="J280" s="572"/>
      <c r="K280" s="1501"/>
      <c r="L280" s="215"/>
      <c r="M280" s="342"/>
      <c r="N280" s="335"/>
      <c r="O280" s="1625"/>
      <c r="P280" s="1625"/>
      <c r="AH280" s="1632">
        <v>0</v>
      </c>
    </row>
    <row s="1636" customFormat="1" customHeight="1" ht="0.75" hidden="1">
      <c r="A281" s="1781"/>
      <c r="B281" s="1781"/>
      <c r="C281" s="370" t="s">
        <v>1174</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1167</v>
      </c>
      <c r="D283" s="2463"/>
      <c r="E283" s="2205"/>
      <c r="F283" s="2384"/>
      <c r="G283" s="2428"/>
      <c r="H283" s="1501"/>
      <c r="I283" s="652" t="s">
        <v>1166</v>
      </c>
      <c r="J283" s="572"/>
      <c r="K283" s="1501"/>
      <c r="L283" s="215"/>
      <c r="M283" s="342"/>
      <c r="N283" s="335"/>
      <c r="O283" s="1625"/>
      <c r="P283" s="1625"/>
      <c r="AH283" s="1632">
        <v>0</v>
      </c>
    </row>
    <row s="1636" customFormat="1" customHeight="1" ht="0.75" hidden="1">
      <c r="A284" s="1781"/>
      <c r="B284" s="1781"/>
      <c r="C284" s="370" t="s">
        <v>1174</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1167</v>
      </c>
      <c r="D286" s="2463"/>
      <c r="E286" s="2205"/>
      <c r="F286" s="2384"/>
      <c r="G286" s="2428"/>
      <c r="H286" s="1501"/>
      <c r="I286" s="652" t="s">
        <v>1166</v>
      </c>
      <c r="J286" s="572"/>
      <c r="K286" s="1501"/>
      <c r="L286" s="215"/>
      <c r="M286" s="342"/>
      <c r="N286" s="335"/>
      <c r="O286" s="1625"/>
      <c r="P286" s="1625"/>
      <c r="AH286" s="1632">
        <v>0</v>
      </c>
    </row>
    <row s="1636" customFormat="1" customHeight="1" ht="0.75" hidden="1">
      <c r="A287" s="1781"/>
      <c r="B287" s="1781"/>
      <c r="C287" s="370" t="s">
        <v>1174</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1167</v>
      </c>
      <c r="D289" s="2463"/>
      <c r="E289" s="2205"/>
      <c r="F289" s="2384"/>
      <c r="G289" s="2428"/>
      <c r="H289" s="1501"/>
      <c r="I289" s="652" t="s">
        <v>1166</v>
      </c>
      <c r="J289" s="572"/>
      <c r="K289" s="1501"/>
      <c r="L289" s="215"/>
      <c r="M289" s="342"/>
      <c r="N289" s="335"/>
      <c r="O289" s="1625"/>
      <c r="P289" s="1625"/>
      <c r="AH289" s="1632">
        <v>0</v>
      </c>
    </row>
    <row s="1636" customFormat="1" customHeight="1" ht="0.75" hidden="1">
      <c r="A290" s="1781"/>
      <c r="B290" s="1781"/>
      <c r="C290" s="370" t="s">
        <v>1174</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1167</v>
      </c>
      <c r="D292" s="2463"/>
      <c r="E292" s="2205"/>
      <c r="F292" s="2384"/>
      <c r="G292" s="2428"/>
      <c r="H292" s="1501"/>
      <c r="I292" s="652" t="s">
        <v>1166</v>
      </c>
      <c r="J292" s="572"/>
      <c r="K292" s="1501"/>
      <c r="L292" s="215"/>
      <c r="M292" s="342"/>
      <c r="N292" s="335"/>
      <c r="O292" s="1625"/>
      <c r="P292" s="1625"/>
      <c r="AH292" s="1632">
        <v>0</v>
      </c>
    </row>
    <row s="1636" customFormat="1" customHeight="1" ht="0.75" hidden="1">
      <c r="A293" s="1781"/>
      <c r="B293" s="1781"/>
      <c r="C293" s="370" t="s">
        <v>1174</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1167</v>
      </c>
      <c r="D295" s="2463"/>
      <c r="E295" s="2205"/>
      <c r="F295" s="2384"/>
      <c r="G295" s="2428"/>
      <c r="H295" s="1501"/>
      <c r="I295" s="652" t="s">
        <v>1166</v>
      </c>
      <c r="J295" s="572"/>
      <c r="K295" s="1501"/>
      <c r="L295" s="215"/>
      <c r="M295" s="342"/>
      <c r="N295" s="335"/>
      <c r="O295" s="1625"/>
      <c r="P295" s="1625"/>
      <c r="AH295" s="1632">
        <v>0</v>
      </c>
    </row>
    <row s="1636" customFormat="1" customHeight="1" ht="0.75" hidden="1">
      <c r="A296" s="1781"/>
      <c r="B296" s="1781"/>
      <c r="C296" s="370" t="s">
        <v>1174</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1167</v>
      </c>
      <c r="D298" s="2463"/>
      <c r="E298" s="2205"/>
      <c r="F298" s="2384"/>
      <c r="G298" s="2428"/>
      <c r="H298" s="1501"/>
      <c r="I298" s="652" t="s">
        <v>1166</v>
      </c>
      <c r="J298" s="572"/>
      <c r="K298" s="1501"/>
      <c r="L298" s="215"/>
      <c r="M298" s="342"/>
      <c r="N298" s="335"/>
      <c r="O298" s="1625"/>
      <c r="P298" s="1625"/>
      <c r="AH298" s="1632">
        <v>0</v>
      </c>
    </row>
    <row s="1636" customFormat="1" customHeight="1" ht="0.75" hidden="1">
      <c r="A299" s="1781"/>
      <c r="B299" s="1781"/>
      <c r="C299" s="370" t="s">
        <v>1174</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1167</v>
      </c>
      <c r="D301" s="2463"/>
      <c r="E301" s="2205"/>
      <c r="F301" s="2384"/>
      <c r="G301" s="2428"/>
      <c r="H301" s="1501"/>
      <c r="I301" s="652" t="s">
        <v>1166</v>
      </c>
      <c r="J301" s="572"/>
      <c r="K301" s="1501"/>
      <c r="L301" s="215"/>
      <c r="M301" s="342"/>
      <c r="N301" s="335"/>
      <c r="O301" s="1625"/>
      <c r="P301" s="1625"/>
      <c r="AH301" s="1632">
        <v>0</v>
      </c>
    </row>
    <row s="1636" customFormat="1" customHeight="1" ht="0.75" hidden="1">
      <c r="A302" s="1781"/>
      <c r="B302" s="1781"/>
      <c r="C302" s="370" t="s">
        <v>1174</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1167</v>
      </c>
      <c r="D304" s="2463"/>
      <c r="E304" s="2205"/>
      <c r="F304" s="2384"/>
      <c r="G304" s="2428"/>
      <c r="H304" s="1501"/>
      <c r="I304" s="652" t="s">
        <v>1166</v>
      </c>
      <c r="J304" s="572"/>
      <c r="K304" s="1501"/>
      <c r="L304" s="215"/>
      <c r="M304" s="342"/>
      <c r="N304" s="335"/>
      <c r="O304" s="1625"/>
      <c r="P304" s="1625"/>
      <c r="AH304" s="1632">
        <v>0</v>
      </c>
    </row>
    <row s="1636" customFormat="1" customHeight="1" ht="0.75" hidden="1">
      <c r="A305" s="1781"/>
      <c r="B305" s="1781"/>
      <c r="C305" s="370" t="s">
        <v>1174</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1167</v>
      </c>
      <c r="D307" s="2463"/>
      <c r="E307" s="2205"/>
      <c r="F307" s="2384"/>
      <c r="G307" s="2428"/>
      <c r="H307" s="1501"/>
      <c r="I307" s="652" t="s">
        <v>1166</v>
      </c>
      <c r="J307" s="572"/>
      <c r="K307" s="1501"/>
      <c r="L307" s="215"/>
      <c r="M307" s="342"/>
      <c r="N307" s="335"/>
      <c r="O307" s="1625"/>
      <c r="P307" s="1625"/>
      <c r="AH307" s="1632">
        <v>0</v>
      </c>
    </row>
    <row s="1636" customFormat="1" customHeight="1" ht="0.75" hidden="1">
      <c r="A308" s="1781"/>
      <c r="B308" s="1781"/>
      <c r="C308" s="370" t="s">
        <v>1174</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1167</v>
      </c>
      <c r="D310" s="2463"/>
      <c r="E310" s="2205"/>
      <c r="F310" s="2384"/>
      <c r="G310" s="2428"/>
      <c r="H310" s="1501"/>
      <c r="I310" s="652" t="s">
        <v>1166</v>
      </c>
      <c r="J310" s="572"/>
      <c r="K310" s="1501"/>
      <c r="L310" s="215"/>
      <c r="M310" s="342"/>
      <c r="N310" s="335"/>
      <c r="O310" s="1625"/>
      <c r="P310" s="1625"/>
      <c r="AH310" s="1632">
        <v>0</v>
      </c>
    </row>
    <row s="1636" customFormat="1" customHeight="1" ht="0.75" hidden="1">
      <c r="A311" s="1781"/>
      <c r="B311" s="1781"/>
      <c r="C311" s="370" t="s">
        <v>1174</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1167</v>
      </c>
      <c r="D313" s="2463"/>
      <c r="E313" s="2205"/>
      <c r="F313" s="2384"/>
      <c r="G313" s="2428"/>
      <c r="H313" s="1501"/>
      <c r="I313" s="652" t="s">
        <v>1166</v>
      </c>
      <c r="J313" s="572"/>
      <c r="K313" s="1501"/>
      <c r="L313" s="215"/>
      <c r="M313" s="342"/>
      <c r="N313" s="335"/>
      <c r="O313" s="1625"/>
      <c r="P313" s="1625"/>
      <c r="AH313" s="1632">
        <v>0</v>
      </c>
    </row>
    <row s="1636" customFormat="1" customHeight="1" ht="0.75" hidden="1">
      <c r="A314" s="1781"/>
      <c r="B314" s="1781"/>
      <c r="C314" s="370" t="s">
        <v>1174</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1167</v>
      </c>
      <c r="D316" s="2463"/>
      <c r="E316" s="2205"/>
      <c r="F316" s="2384"/>
      <c r="G316" s="2428"/>
      <c r="H316" s="1501"/>
      <c r="I316" s="652" t="s">
        <v>1166</v>
      </c>
      <c r="J316" s="572"/>
      <c r="K316" s="1501"/>
      <c r="L316" s="215"/>
      <c r="M316" s="342"/>
      <c r="N316" s="335"/>
      <c r="O316" s="1625"/>
      <c r="P316" s="1625"/>
      <c r="AH316" s="1632">
        <v>0</v>
      </c>
    </row>
    <row s="1636" customFormat="1" customHeight="1" ht="0.75" hidden="1">
      <c r="A317" s="1781"/>
      <c r="B317" s="1781"/>
      <c r="C317" s="370" t="s">
        <v>1174</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1167</v>
      </c>
      <c r="D319" s="2463"/>
      <c r="E319" s="2205"/>
      <c r="F319" s="2384"/>
      <c r="G319" s="2428"/>
      <c r="H319" s="1501"/>
      <c r="I319" s="652" t="s">
        <v>1166</v>
      </c>
      <c r="J319" s="572"/>
      <c r="K319" s="1501"/>
      <c r="L319" s="215"/>
      <c r="M319" s="342"/>
      <c r="N319" s="335"/>
      <c r="O319" s="1625"/>
      <c r="P319" s="1625"/>
      <c r="AH319" s="1632">
        <v>0</v>
      </c>
    </row>
    <row s="1636" customFormat="1" customHeight="1" ht="0.75" hidden="1">
      <c r="A320" s="1781"/>
      <c r="B320" s="1781"/>
      <c r="C320" s="370" t="s">
        <v>1174</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1167</v>
      </c>
      <c r="D322" s="2463"/>
      <c r="E322" s="2205"/>
      <c r="F322" s="2384"/>
      <c r="G322" s="2428"/>
      <c r="H322" s="1501"/>
      <c r="I322" s="652" t="s">
        <v>1166</v>
      </c>
      <c r="J322" s="572"/>
      <c r="K322" s="1501"/>
      <c r="L322" s="215"/>
      <c r="M322" s="342"/>
      <c r="N322" s="335"/>
      <c r="O322" s="1625"/>
      <c r="P322" s="1625"/>
      <c r="AH322" s="1632">
        <v>0</v>
      </c>
    </row>
    <row s="1636" customFormat="1" customHeight="1" ht="0.75" hidden="1">
      <c r="A323" s="1781"/>
      <c r="B323" s="1781"/>
      <c r="C323" s="370" t="s">
        <v>1174</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1167</v>
      </c>
      <c r="D325" s="2463"/>
      <c r="E325" s="2205"/>
      <c r="F325" s="2384"/>
      <c r="G325" s="2428"/>
      <c r="H325" s="1501"/>
      <c r="I325" s="652" t="s">
        <v>1166</v>
      </c>
      <c r="J325" s="572"/>
      <c r="K325" s="1501"/>
      <c r="L325" s="215"/>
      <c r="M325" s="342"/>
      <c r="N325" s="335"/>
      <c r="O325" s="1625"/>
      <c r="P325" s="1625"/>
      <c r="AH325" s="1632">
        <v>0</v>
      </c>
    </row>
    <row s="1636" customFormat="1" customHeight="1" ht="0.75" hidden="1">
      <c r="A326" s="1781"/>
      <c r="B326" s="1781"/>
      <c r="C326" s="370" t="s">
        <v>1174</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1167</v>
      </c>
      <c r="D328" s="2463"/>
      <c r="E328" s="2205"/>
      <c r="F328" s="2384"/>
      <c r="G328" s="2428"/>
      <c r="H328" s="1501"/>
      <c r="I328" s="652" t="s">
        <v>1166</v>
      </c>
      <c r="J328" s="572"/>
      <c r="K328" s="1501"/>
      <c r="L328" s="215"/>
      <c r="M328" s="342"/>
      <c r="N328" s="335"/>
      <c r="O328" s="1625"/>
      <c r="P328" s="1625"/>
      <c r="AH328" s="1632">
        <v>0</v>
      </c>
    </row>
    <row s="1636" customFormat="1" customHeight="1" ht="1.05">
      <c r="A329" s="1781"/>
      <c r="B329" s="1781"/>
      <c r="C329" s="370" t="s">
        <v>1174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4FDBE-1B44-DD87-9634-0.832D1CC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"СамРЭК-Тепло Жигулевск"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91</v>
      </c>
      <c r="E9" s="109" t="s">
        <v>309</v>
      </c>
      <c r="F9" s="109" t="s">
        <v>310</v>
      </c>
      <c r="G9" s="109" t="s">
        <v>397</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1175</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62B82-3214-61BC-6EA3-0.E62EBB32}" mc:Ignorable="x14ac xr xr2 xr3">
  <sheetPr>
    <tabColor rgb="FFCCCCFF"/>
  </sheetPr>
  <dimension ref="A1:AR146"/>
  <sheetViews>
    <sheetView topLeftCell="A1" showGridLines="0" zoomScale="90" workbookViewId="0">
      <selection activeCell="J47" sqref="J4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"СамРЭК-Тепло Жигулевск"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108</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111</v>
      </c>
      <c r="L10" s="2128" t="s">
        <v>91</v>
      </c>
      <c r="M10" s="2128"/>
      <c r="N10" s="111" t="s">
        <v>132</v>
      </c>
      <c r="O10" s="111" t="s">
        <v>111</v>
      </c>
      <c r="P10" s="2128" t="s">
        <v>91</v>
      </c>
      <c r="Q10" s="2128"/>
      <c r="R10" s="111" t="s">
        <v>132</v>
      </c>
      <c r="S10" s="284" t="s">
        <v>111</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169</v>
      </c>
      <c r="F28" s="2146" t="s">
        <v>64</v>
      </c>
      <c r="G28" s="2632" t="str">
        <f>INDEX(VD_NAME_LIST,MATCH("4190067",VD_ID_LIST,0))</f>
        <v>Производство. Теплоноситель</v>
      </c>
      <c r="H28" s="2554"/>
      <c r="I28" s="2554">
        <v>1</v>
      </c>
      <c r="J28" s="2502" t="s">
        <v>170</v>
      </c>
      <c r="K28" s="2186" t="s">
        <v>64</v>
      </c>
      <c r="L28" s="2109"/>
      <c r="M28" s="2109" t="s">
        <v>112</v>
      </c>
      <c r="N28" s="2505" t="str">
        <f>IF(Z28="","",INDEX(TERRITORY_MR_LIST,MATCH(Z28,TERRITORY_LIST_ID,0)))</f>
        <v>Территория 1</v>
      </c>
      <c r="O28" s="2186" t="s">
        <v>19</v>
      </c>
      <c r="P28" s="2109"/>
      <c r="Q28" s="2109" t="s">
        <v>112</v>
      </c>
      <c r="R28" s="2633" t="s">
        <v>28</v>
      </c>
      <c r="S28" s="2108" t="s">
        <v>19</v>
      </c>
      <c r="T28" s="2109"/>
      <c r="U28" s="2109" t="s">
        <v>112</v>
      </c>
      <c r="V28" s="2633" t="s">
        <v>28</v>
      </c>
      <c r="W28" s="2502"/>
      <c r="X28" s="1268"/>
      <c r="Y28" s="1268"/>
      <c r="Z28" s="1268" t="s">
        <v>101</v>
      </c>
      <c r="AA28" s="1268"/>
      <c r="AB28" s="1268" t="s">
        <v>171</v>
      </c>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v>
      </c>
      <c r="AK28" s="1268" t="str">
        <f>IF($K$28="нет","без дифференциации",IF($N$28=0,"",$N$28))</f>
        <v>Территория 1</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2505"/>
      <c r="O29" s="2187"/>
      <c r="P29" s="2109"/>
      <c r="Q29" s="2109"/>
      <c r="R29" s="2633" t="s">
        <v>28</v>
      </c>
      <c r="S29" s="2108"/>
      <c r="T29" s="2634"/>
      <c r="U29" s="2635"/>
      <c r="V29" s="2636" t="s">
        <v>177</v>
      </c>
      <c r="W29" s="2637"/>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8"/>
      <c r="H30" s="2504"/>
      <c r="I30" s="2504"/>
      <c r="J30" s="2534"/>
      <c r="K30" s="2187"/>
      <c r="L30" s="2504"/>
      <c r="M30" s="2504"/>
      <c r="N30" s="2506"/>
      <c r="O30" s="2113"/>
      <c r="P30" s="2639"/>
      <c r="Q30" s="2640"/>
      <c r="R30" s="2641" t="s">
        <v>178</v>
      </c>
      <c r="S30" s="2642"/>
      <c r="T30" s="2643"/>
      <c r="U30" s="2644"/>
      <c r="V30" s="2645"/>
      <c r="W30" s="264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8"/>
      <c r="H31" s="2504"/>
      <c r="I31" s="2504"/>
      <c r="J31" s="2534"/>
      <c r="K31" s="2113"/>
      <c r="L31" s="2647"/>
      <c r="M31" s="2648"/>
      <c r="N31" s="2649" t="s">
        <v>179</v>
      </c>
      <c r="O31" s="2650"/>
      <c r="P31" s="2651"/>
      <c r="Q31" s="2652"/>
      <c r="R31" s="2653"/>
      <c r="S31" s="2654"/>
      <c r="T31" s="2655"/>
      <c r="U31" s="2656"/>
      <c r="V31" s="2657"/>
      <c r="W31" s="265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8"/>
      <c r="H32" s="2659"/>
      <c r="I32" s="2660"/>
      <c r="J32" s="2661" t="s">
        <v>180</v>
      </c>
      <c r="K32" s="2662"/>
      <c r="L32" s="2663"/>
      <c r="M32" s="2664"/>
      <c r="N32" s="2665"/>
      <c r="O32" s="2666"/>
      <c r="P32" s="2667"/>
      <c r="Q32" s="2668"/>
      <c r="R32" s="2669"/>
      <c r="S32" s="2670"/>
      <c r="T32" s="2671"/>
      <c r="U32" s="2672"/>
      <c r="V32" s="2673"/>
      <c r="W32" s="267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BA4B7-378F-C512-F45A-0.0A61E43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1176</v>
      </c>
      <c r="E5" s="2238"/>
      <c r="F5" s="2238"/>
      <c r="G5" s="2238"/>
      <c r="H5" s="2238"/>
      <c r="I5" s="2238"/>
      <c r="J5" s="2238"/>
      <c r="V5" s="506">
        <v>63</v>
      </c>
    </row>
    <row customHeight="1" ht="15.75">
      <c r="C6" s="177"/>
      <c r="D6" s="2177" t="str">
        <f>IF(org=0,"Не определено",org)</f>
        <v>ООО "СамРЭК-Тепло Жигулевск"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91</v>
      </c>
      <c r="E13" s="808" t="s">
        <v>309</v>
      </c>
      <c r="F13" s="808" t="s">
        <v>576</v>
      </c>
      <c r="G13" s="809" t="s">
        <v>310</v>
      </c>
      <c r="H13" s="808" t="s">
        <v>397</v>
      </c>
      <c r="I13" s="809" t="s">
        <v>310</v>
      </c>
      <c r="J13" s="808" t="s">
        <v>397</v>
      </c>
      <c r="K13" s="2233"/>
      <c r="V13" s="506">
        <v>34</v>
      </c>
    </row>
    <row customHeight="1" ht="15" hidden="1">
      <c r="C14" s="177"/>
      <c r="D14" s="594" t="s">
        <v>112</v>
      </c>
      <c r="E14" s="594" t="s">
        <v>113</v>
      </c>
      <c r="F14" s="594" t="s">
        <v>93</v>
      </c>
      <c r="G14" s="660" t="str">
        <f>G1&amp;".1"</f>
        <v>4.1</v>
      </c>
      <c r="H14" s="660"/>
      <c r="I14" s="660" t="str">
        <f>I1&amp;".1"</f>
        <v>4.1</v>
      </c>
      <c r="J14" s="660"/>
      <c r="K14" s="290"/>
      <c r="V14" s="506">
        <v>0</v>
      </c>
    </row>
    <row customHeight="1" ht="22.5" hidden="1">
      <c r="A15" s="506"/>
      <c r="C15" s="527"/>
      <c r="D15" s="522">
        <v>1</v>
      </c>
      <c r="E15" s="678" t="s">
        <v>818</v>
      </c>
      <c r="F15" s="522" t="s">
        <v>819</v>
      </c>
      <c r="G15" s="679"/>
      <c r="H15" s="679"/>
      <c r="I15" s="679"/>
      <c r="J15" s="679"/>
      <c r="K15" s="290" t="s">
        <v>820</v>
      </c>
      <c r="V15" s="506">
        <v>0</v>
      </c>
    </row>
    <row customHeight="1" ht="22.5" hidden="1">
      <c r="A16" s="506"/>
      <c r="C16" s="527"/>
      <c r="D16" s="522">
        <v>2</v>
      </c>
      <c r="E16" s="280" t="s">
        <v>821</v>
      </c>
      <c r="F16" s="522" t="s">
        <v>822</v>
      </c>
      <c r="G16" s="679"/>
      <c r="H16" s="679"/>
      <c r="I16" s="679"/>
      <c r="J16" s="679"/>
      <c r="K16" s="290" t="s">
        <v>823</v>
      </c>
      <c r="V16" s="506">
        <v>0</v>
      </c>
    </row>
    <row customHeight="1" ht="123.75" hidden="1">
      <c r="A17" s="506"/>
      <c r="C17" s="527"/>
      <c r="D17" s="522">
        <v>3</v>
      </c>
      <c r="E17" s="280" t="s">
        <v>1177</v>
      </c>
      <c r="F17" s="522" t="s">
        <v>313</v>
      </c>
      <c r="G17" s="679"/>
      <c r="H17" s="679"/>
      <c r="I17" s="679"/>
      <c r="J17" s="679"/>
      <c r="K17" s="290" t="s">
        <v>1178</v>
      </c>
      <c r="V17" s="506">
        <v>0</v>
      </c>
    </row>
    <row customHeight="1" ht="48.29999999999999">
      <c r="A18" s="506"/>
      <c r="C18" s="527"/>
      <c r="D18" s="522">
        <v>3</v>
      </c>
      <c r="E18" s="280" t="s">
        <v>824</v>
      </c>
      <c r="F18" s="522" t="s">
        <v>313</v>
      </c>
      <c r="G18" s="810" t="s">
        <v>313</v>
      </c>
      <c r="H18" s="811" t="s">
        <v>313</v>
      </c>
      <c r="I18" s="522" t="s">
        <v>313</v>
      </c>
      <c r="J18" s="579" t="s">
        <v>313</v>
      </c>
      <c r="K18" s="290" t="s">
        <v>1179</v>
      </c>
      <c r="V18" s="506">
        <v>46</v>
      </c>
    </row>
    <row customHeight="1" ht="35.699999999999996">
      <c r="A19" s="506"/>
      <c r="C19" s="527"/>
      <c r="D19" s="540" t="s">
        <v>331</v>
      </c>
      <c r="E19" s="560" t="s">
        <v>826</v>
      </c>
      <c r="F19" s="522" t="s">
        <v>827</v>
      </c>
      <c r="G19" s="818"/>
      <c r="H19" s="107"/>
      <c r="I19" s="818"/>
      <c r="J19" s="819"/>
      <c r="K19" s="680"/>
      <c r="V19" s="506">
        <v>34</v>
      </c>
    </row>
    <row customHeight="1" ht="35.699999999999996">
      <c r="A20" s="506"/>
      <c r="C20" s="527"/>
      <c r="D20" s="1891" t="s">
        <v>339</v>
      </c>
      <c r="E20" s="560" t="s">
        <v>828</v>
      </c>
      <c r="F20" s="522" t="s">
        <v>829</v>
      </c>
      <c r="G20" s="818"/>
      <c r="H20" s="107"/>
      <c r="I20" s="818"/>
      <c r="J20" s="107"/>
      <c r="K20" s="680"/>
      <c r="V20" s="506">
        <v>34</v>
      </c>
    </row>
    <row customHeight="1" ht="48.29999999999999">
      <c r="A21" s="506"/>
      <c r="C21" s="527"/>
      <c r="D21" s="1891" t="s">
        <v>341</v>
      </c>
      <c r="E21" s="560" t="s">
        <v>830</v>
      </c>
      <c r="F21" s="522" t="s">
        <v>581</v>
      </c>
      <c r="G21" s="681"/>
      <c r="H21" s="107"/>
      <c r="I21" s="681"/>
      <c r="J21" s="107"/>
      <c r="K21" s="680"/>
      <c r="V21" s="506">
        <v>46</v>
      </c>
    </row>
    <row customHeight="1" ht="67.5" hidden="1">
      <c r="A22" s="506"/>
      <c r="C22" s="527"/>
      <c r="D22" s="522">
        <v>5</v>
      </c>
      <c r="E22" s="280" t="s">
        <v>1180</v>
      </c>
      <c r="F22" s="522" t="s">
        <v>568</v>
      </c>
      <c r="G22" s="682"/>
      <c r="H22" s="683"/>
      <c r="I22" s="682"/>
      <c r="J22" s="683"/>
      <c r="K22" s="290" t="s">
        <v>1181</v>
      </c>
      <c r="V22" s="506">
        <v>0</v>
      </c>
    </row>
    <row customHeight="1" ht="33.75" hidden="1">
      <c r="C23" s="452"/>
      <c r="D23" s="522">
        <v>6</v>
      </c>
      <c r="E23" s="280" t="s">
        <v>1182</v>
      </c>
      <c r="F23" s="522" t="s">
        <v>1183</v>
      </c>
      <c r="G23" s="682"/>
      <c r="H23" s="682"/>
      <c r="I23" s="682"/>
      <c r="J23" s="682"/>
      <c r="K23" s="290" t="s">
        <v>1184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7936BF-CACA-A40C-B961-0.199AC6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1185</v>
      </c>
      <c r="B1" s="1068" t="s">
        <v>1186</v>
      </c>
      <c r="C1" s="1068" t="s">
        <v>1187</v>
      </c>
      <c r="D1" s="1068" t="s">
        <v>1188</v>
      </c>
      <c r="E1" s="1068" t="s">
        <v>1189</v>
      </c>
      <c r="F1" s="1068" t="s">
        <v>1190</v>
      </c>
      <c r="G1" s="1068" t="s">
        <v>1191</v>
      </c>
      <c r="H1" s="1068" t="s">
        <v>1192</v>
      </c>
      <c r="I1" s="1068" t="s">
        <v>1193</v>
      </c>
      <c r="J1" s="1068" t="s">
        <v>1194</v>
      </c>
      <c r="K1" s="1068" t="s">
        <v>1195</v>
      </c>
      <c r="L1" s="1068" t="s">
        <v>1196</v>
      </c>
      <c r="M1" s="1068"/>
      <c r="N1" s="1068" t="s">
        <v>1197</v>
      </c>
      <c r="O1" s="1068" t="s">
        <v>1198</v>
      </c>
      <c r="P1" s="1068" t="s">
        <v>1199</v>
      </c>
      <c r="Q1" s="1068" t="s">
        <v>1200</v>
      </c>
      <c r="R1" s="1068" t="s">
        <v>1201</v>
      </c>
      <c r="S1" s="1068" t="s">
        <v>1202</v>
      </c>
      <c r="T1" s="1068" t="s">
        <v>1203</v>
      </c>
      <c r="U1" s="1068" t="s">
        <v>1204</v>
      </c>
      <c r="V1" s="1068"/>
      <c r="W1" s="798" t="s">
        <v>1205</v>
      </c>
      <c r="X1" s="1068" t="s">
        <v>1206</v>
      </c>
      <c r="Y1" s="1068" t="s">
        <v>1207</v>
      </c>
      <c r="Z1" s="1068"/>
      <c r="AA1" s="1068" t="s">
        <v>1208</v>
      </c>
      <c r="AB1" s="1068"/>
      <c r="AC1" s="1068" t="s">
        <v>1209</v>
      </c>
      <c r="AD1" s="1068"/>
      <c r="AF1" s="1068" t="s">
        <v>1210</v>
      </c>
      <c r="AH1" s="1068" t="s">
        <v>1211</v>
      </c>
      <c r="AI1" s="1068" t="s">
        <v>1212</v>
      </c>
      <c r="AK1" s="1068" t="s">
        <v>1213</v>
      </c>
      <c r="AM1" s="1068" t="s">
        <v>1214</v>
      </c>
      <c r="AP1" s="1068" t="s">
        <v>1215</v>
      </c>
      <c r="AQ1" s="1068" t="s">
        <v>1216</v>
      </c>
      <c r="AS1" s="1068" t="s">
        <v>1217</v>
      </c>
      <c r="AU1" s="1068" t="s">
        <v>1218</v>
      </c>
      <c r="AW1" s="1068" t="s">
        <v>1219</v>
      </c>
      <c r="AX1" s="1068" t="s">
        <v>1220</v>
      </c>
      <c r="AZ1" s="1153" t="s">
        <v>1221</v>
      </c>
      <c r="BB1" s="1068" t="s">
        <v>1222</v>
      </c>
      <c r="BC1" s="1068"/>
      <c r="BE1" s="1068" t="s">
        <v>1223</v>
      </c>
      <c r="BF1" s="1068" t="s">
        <v>1224</v>
      </c>
      <c r="BH1" s="1070" t="s">
        <v>817</v>
      </c>
      <c r="BI1" s="1071"/>
      <c r="BJ1" s="1072" t="s">
        <v>1225</v>
      </c>
      <c r="BK1" s="1071"/>
      <c r="BL1" s="1073" t="s">
        <v>916</v>
      </c>
      <c r="BM1" s="1071"/>
      <c r="BN1" s="1074" t="s">
        <v>1226</v>
      </c>
      <c r="BS1" s="1428"/>
    </row>
    <row customHeight="1" ht="11.25">
      <c r="A2" s="1075" t="s">
        <v>1227</v>
      </c>
      <c r="B2" s="1076">
        <v>2000</v>
      </c>
      <c r="C2" s="1076">
        <v>2022</v>
      </c>
      <c r="D2" s="1076" t="s">
        <v>64</v>
      </c>
      <c r="E2" s="1077" t="s">
        <v>1228</v>
      </c>
      <c r="F2" s="1077" t="s">
        <v>1229</v>
      </c>
      <c r="G2" s="1077" t="s">
        <v>1230</v>
      </c>
      <c r="H2" s="1078" t="s">
        <v>58</v>
      </c>
      <c r="I2" s="1077" t="s">
        <v>112</v>
      </c>
      <c r="J2" s="1077" t="s">
        <v>1231</v>
      </c>
      <c r="K2" s="1079" t="s">
        <v>1232</v>
      </c>
      <c r="L2" s="1080"/>
      <c r="M2" s="1079">
        <v>1</v>
      </c>
      <c r="N2" s="1163" t="s">
        <v>1233</v>
      </c>
      <c r="O2" s="1078" t="s">
        <v>456</v>
      </c>
      <c r="P2" s="1081" t="s">
        <v>37</v>
      </c>
      <c r="Q2" s="1082" t="s">
        <v>455</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56</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113</v>
      </c>
      <c r="J3" s="1077" t="s">
        <v>566</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93</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94</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169</v>
      </c>
      <c r="Y5" s="1076" t="s">
        <v>1332</v>
      </c>
      <c r="Z5" s="1092">
        <v>1</v>
      </c>
      <c r="AF5" s="1078" t="s">
        <v>1333</v>
      </c>
      <c r="AH5" s="1077" t="s">
        <v>1334</v>
      </c>
      <c r="AK5" s="1077" t="s">
        <v>1335</v>
      </c>
      <c r="AM5" s="1077" t="s">
        <v>1336</v>
      </c>
      <c r="AP5" s="1088" t="s">
        <v>169</v>
      </c>
      <c r="AQ5" s="1089" t="s">
        <v>169</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114</v>
      </c>
      <c r="J6" s="1068" t="s">
        <v>1350</v>
      </c>
      <c r="L6" s="1080">
        <f>SUM(kind_of_control_method_filter)</f>
        <v>0</v>
      </c>
      <c r="N6" s="1093" t="s">
        <v>1351</v>
      </c>
      <c r="O6" s="1077" t="s">
        <v>1352</v>
      </c>
      <c r="R6" s="144" t="s">
        <v>455</v>
      </c>
      <c r="T6" s="1078" t="s">
        <v>1353</v>
      </c>
      <c r="U6" s="1080" t="s">
        <v>1333</v>
      </c>
      <c r="V6" s="1084">
        <v>5</v>
      </c>
      <c r="W6" s="1085"/>
      <c r="X6" s="1076" t="s">
        <v>181</v>
      </c>
      <c r="Y6" s="1076" t="s">
        <v>1354</v>
      </c>
      <c r="Z6" s="1092"/>
      <c r="AA6" s="1095"/>
      <c r="AH6" s="1077" t="s">
        <v>1355</v>
      </c>
      <c r="AK6" s="1077" t="s">
        <v>1356</v>
      </c>
      <c r="AM6" s="1077" t="s">
        <v>1357</v>
      </c>
      <c r="AP6" s="1088" t="s">
        <v>181</v>
      </c>
      <c r="AQ6" s="1089" t="s">
        <v>181</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95</v>
      </c>
      <c r="J7" s="1077" t="s">
        <v>1369</v>
      </c>
      <c r="N7" s="1097" t="s">
        <v>1370</v>
      </c>
      <c r="O7" s="1077" t="s">
        <v>1371</v>
      </c>
      <c r="U7" s="1080" t="s">
        <v>19</v>
      </c>
      <c r="V7" s="371" t="s">
        <v>95</v>
      </c>
      <c r="W7" s="1085"/>
      <c r="X7" s="1076" t="s">
        <v>187</v>
      </c>
      <c r="Y7" s="1076" t="s">
        <v>1332</v>
      </c>
      <c r="Z7" s="1092"/>
      <c r="AA7" s="1095"/>
      <c r="AH7" s="1077" t="s">
        <v>1372</v>
      </c>
      <c r="AK7" s="1077" t="s">
        <v>1373</v>
      </c>
      <c r="AM7" s="1077" t="s">
        <v>1374</v>
      </c>
      <c r="AP7" s="1088" t="s">
        <v>187</v>
      </c>
      <c r="AQ7" s="1089" t="s">
        <v>187</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96</v>
      </c>
      <c r="J8" s="1077" t="s">
        <v>1386</v>
      </c>
      <c r="N8" s="1164" t="s">
        <v>1387</v>
      </c>
      <c r="O8" s="1077" t="s">
        <v>1388</v>
      </c>
      <c r="V8" s="371" t="s">
        <v>96</v>
      </c>
      <c r="W8" s="1085"/>
      <c r="X8" s="1076" t="s">
        <v>193</v>
      </c>
      <c r="Y8" s="1076" t="s">
        <v>1332</v>
      </c>
      <c r="Z8" s="1092"/>
      <c r="AA8" s="1095"/>
      <c r="AK8" s="1077" t="s">
        <v>1389</v>
      </c>
      <c r="AP8" s="1088" t="s">
        <v>193</v>
      </c>
      <c r="AQ8" s="1089" t="s">
        <v>193</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169</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115</v>
      </c>
      <c r="O9" s="1077" t="s">
        <v>1404</v>
      </c>
      <c r="V9" s="371" t="s">
        <v>115</v>
      </c>
      <c r="W9" s="1085"/>
      <c r="X9" s="1076" t="s">
        <v>199</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181</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151</v>
      </c>
      <c r="J10" s="1068" t="s">
        <v>1418</v>
      </c>
      <c r="K10" s="1068" t="s">
        <v>1419</v>
      </c>
      <c r="O10" s="1077" t="s">
        <v>1420</v>
      </c>
      <c r="V10" s="372" t="s">
        <v>151</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187</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152</v>
      </c>
      <c r="J11" s="1078" t="s">
        <v>1434</v>
      </c>
      <c r="K11" s="1100" t="s">
        <v>1435</v>
      </c>
      <c r="O11" s="1078" t="s">
        <v>1436</v>
      </c>
      <c r="V11" s="371" t="s">
        <v>152</v>
      </c>
      <c r="W11" s="276"/>
      <c r="X11" s="1085" t="s">
        <v>1406</v>
      </c>
      <c r="Y11" s="1076" t="s">
        <v>1437</v>
      </c>
      <c r="Z11" s="1092"/>
      <c r="AP11" s="1088" t="s">
        <v>199</v>
      </c>
      <c r="AQ11" s="1090" t="s">
        <v>199</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193</v>
      </c>
      <c r="BS11" s="1430"/>
      <c r="BW11" s="1691"/>
      <c r="BX11" s="1691"/>
    </row>
    <row customHeight="1" ht="11.25">
      <c r="A12" s="1075" t="s">
        <v>1444</v>
      </c>
      <c r="B12" s="1076">
        <v>2010</v>
      </c>
      <c r="E12" s="1077" t="s">
        <v>1445</v>
      </c>
      <c r="F12" s="1094"/>
      <c r="G12" s="1077" t="s">
        <v>1433</v>
      </c>
      <c r="I12" s="1077" t="s">
        <v>153</v>
      </c>
      <c r="J12" s="1078" t="s">
        <v>1446</v>
      </c>
      <c r="K12" s="1100" t="s">
        <v>1447</v>
      </c>
      <c r="O12" s="1078" t="s">
        <v>455</v>
      </c>
      <c r="V12" s="371" t="s">
        <v>153</v>
      </c>
      <c r="W12" s="1090"/>
      <c r="X12" s="1085" t="s">
        <v>1448</v>
      </c>
      <c r="Y12" s="1076" t="s">
        <v>1239</v>
      </c>
      <c r="AP12" s="1088"/>
      <c r="AW12" s="1121" t="s">
        <v>152</v>
      </c>
      <c r="AX12" s="1121" t="s">
        <v>152</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154</v>
      </c>
      <c r="K13" s="1100" t="s">
        <v>1405</v>
      </c>
      <c r="V13" s="371" t="s">
        <v>154</v>
      </c>
      <c r="W13" s="1090"/>
      <c r="X13" s="1090"/>
      <c r="Y13" s="1090"/>
      <c r="AW13" s="1121" t="s">
        <v>153</v>
      </c>
      <c r="AX13" s="1121" t="s">
        <v>153</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155</v>
      </c>
      <c r="J14" s="1068" t="s">
        <v>1463</v>
      </c>
      <c r="N14" s="1068" t="s">
        <v>1464</v>
      </c>
      <c r="V14" s="1084">
        <v>13</v>
      </c>
      <c r="W14" s="1085"/>
      <c r="X14" s="1085" t="s">
        <v>1272</v>
      </c>
      <c r="Y14" s="1076" t="s">
        <v>1239</v>
      </c>
      <c r="AW14" s="1121" t="s">
        <v>154</v>
      </c>
      <c r="AX14" s="1121" t="s">
        <v>154</v>
      </c>
      <c r="AZ14" s="1068" t="s">
        <v>1465</v>
      </c>
      <c r="BB14" s="1121" t="s">
        <v>1466</v>
      </c>
      <c r="BC14" s="1121" t="s">
        <v>1458</v>
      </c>
      <c r="BE14" s="1121">
        <v>2012</v>
      </c>
      <c r="BH14" s="1069" t="s">
        <v>1381</v>
      </c>
      <c r="BJ14" s="1218" t="s">
        <v>1467</v>
      </c>
      <c r="BL14" s="1218" t="s">
        <v>1467</v>
      </c>
      <c r="BN14" s="1069" t="s">
        <v>1468</v>
      </c>
      <c r="BQ14" s="1282">
        <v>4213782</v>
      </c>
      <c r="BR14" s="1069" t="s">
        <v>199</v>
      </c>
      <c r="BS14" s="1430"/>
      <c r="BT14" s="1071"/>
      <c r="BU14" s="1071"/>
      <c r="BV14" s="1071"/>
      <c r="BW14" s="1695"/>
      <c r="BX14" s="1691"/>
    </row>
    <row customHeight="1" ht="19.5">
      <c r="A15" s="1075" t="s">
        <v>1469</v>
      </c>
      <c r="B15" s="1076">
        <v>2013</v>
      </c>
      <c r="E15" s="1699" t="s">
        <v>1470</v>
      </c>
      <c r="G15" s="1068" t="s">
        <v>1471</v>
      </c>
      <c r="H15" s="1068" t="s">
        <v>1472</v>
      </c>
      <c r="I15" s="1079" t="s">
        <v>156</v>
      </c>
      <c r="J15" s="1090" t="s">
        <v>593</v>
      </c>
      <c r="N15" s="1159" t="s">
        <v>1473</v>
      </c>
      <c r="X15" s="1088"/>
      <c r="AW15" s="1121" t="s">
        <v>155</v>
      </c>
      <c r="AX15" s="1121" t="s">
        <v>155</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566</v>
      </c>
      <c r="N16" s="1159" t="s">
        <v>1482</v>
      </c>
      <c r="AW16" s="1121" t="s">
        <v>156</v>
      </c>
      <c r="AX16" s="1121" t="s">
        <v>156</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163</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453</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01.01.2026</v>
      </c>
      <c r="F29" s="1106" t="str">
        <f>IF(TEMPLATE_GROUP="","",INDEX(EndDateList,MATCH(TEMPLATE_GROUP,CodeTemplateList,0),1))</f>
        <v>31.12.2030</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01.01.2026</v>
      </c>
      <c r="F32" s="1106" t="str">
        <f>IF(TEMPLATE_GROUP="","",INDEX(EndDateList,MATCH(TEMPLATE_GROUP,CodeTemplateList,0),1))</f>
        <v>31.12.2030</v>
      </c>
      <c r="H32" s="1111" t="s">
        <v>1599</v>
      </c>
      <c r="O32" s="1075" t="s">
        <v>456</v>
      </c>
      <c r="AX32" s="1121" t="s">
        <v>1600</v>
      </c>
      <c r="AZ32" s="1121" t="s">
        <v>1329</v>
      </c>
      <c r="BE32" s="1121">
        <v>2030</v>
      </c>
      <c r="BJ32" s="1069" t="s">
        <v>1485</v>
      </c>
      <c r="BL32" s="1069" t="s">
        <v>1485</v>
      </c>
    </row>
    <row customHeight="1" ht="11.25">
      <c r="A33" s="1075" t="s">
        <v>1601</v>
      </c>
      <c r="O33" s="1075" t="s">
        <v>1258</v>
      </c>
      <c r="AX33" s="1121" t="s">
        <v>1602</v>
      </c>
      <c r="AZ33" s="1121" t="s">
        <v>455</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817</v>
      </c>
      <c r="F36" s="1114" t="str">
        <f>INDEX(E37:E41,MATCH(TEMPLATE_SPHERE,F37:F41,0))</f>
        <v>теплоснабжения</v>
      </c>
      <c r="G36" s="1114" t="str">
        <f>INDEX(G37:G41,MATCH(TEMPLATE_SPHERE,F37:F41,0))</f>
        <v>теплоснабжение</v>
      </c>
      <c r="O36" s="1075" t="s">
        <v>1352</v>
      </c>
      <c r="AX36" s="1121" t="s">
        <v>1611</v>
      </c>
      <c r="AZ36" s="1121" t="s">
        <v>455</v>
      </c>
      <c r="BE36" s="1121">
        <v>2034</v>
      </c>
      <c r="BL36" s="1069" t="s">
        <v>1612</v>
      </c>
    </row>
    <row customHeight="1" ht="11.25">
      <c r="A37" s="1075" t="s">
        <v>1613</v>
      </c>
      <c r="E37" s="408" t="s">
        <v>1614</v>
      </c>
      <c r="F37" s="1115" t="s">
        <v>817</v>
      </c>
      <c r="G37" s="408" t="s">
        <v>1615</v>
      </c>
      <c r="O37" s="1075" t="s">
        <v>1371</v>
      </c>
      <c r="AX37" s="1121" t="s">
        <v>1616</v>
      </c>
      <c r="AZ37" s="1121" t="s">
        <v>1260</v>
      </c>
      <c r="BE37" s="1121">
        <v>2035</v>
      </c>
    </row>
    <row customHeight="1" ht="11.25">
      <c r="A38" s="1075" t="s">
        <v>1617</v>
      </c>
      <c r="E38" s="408" t="s">
        <v>1618</v>
      </c>
      <c r="F38" s="1116" t="s">
        <v>863</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916</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903</v>
      </c>
      <c r="G40" s="408" t="s">
        <v>1633</v>
      </c>
      <c r="O40" s="1075" t="s">
        <v>1420</v>
      </c>
      <c r="AX40" s="1121" t="s">
        <v>1634</v>
      </c>
      <c r="BE40" s="1121">
        <v>2038</v>
      </c>
      <c r="BH40" s="1069" t="s">
        <v>1635</v>
      </c>
      <c r="BJ40" s="1218" t="s">
        <v>1036</v>
      </c>
      <c r="BL40" s="1218" t="s">
        <v>1036</v>
      </c>
      <c r="BN40" s="1069" t="s">
        <v>1070</v>
      </c>
    </row>
    <row customHeight="1" ht="11.25">
      <c r="A41" s="1075" t="s">
        <v>1636</v>
      </c>
      <c r="E41" s="408" t="s">
        <v>1637</v>
      </c>
      <c r="F41" s="1116" t="s">
        <v>1638</v>
      </c>
      <c r="G41" s="408" t="s">
        <v>1637</v>
      </c>
      <c r="O41" s="1075" t="s">
        <v>1436</v>
      </c>
      <c r="AX41" s="1121" t="s">
        <v>1639</v>
      </c>
      <c r="AZ41" s="1068" t="s">
        <v>1640</v>
      </c>
      <c r="BE41" s="1121">
        <v>2039</v>
      </c>
      <c r="BH41" s="1069" t="s">
        <v>1641</v>
      </c>
      <c r="BJ41" s="1218" t="s">
        <v>1032</v>
      </c>
      <c r="BL41" s="1218" t="s">
        <v>1032</v>
      </c>
      <c r="BN41" s="1069" t="s">
        <v>1057</v>
      </c>
    </row>
    <row customHeight="1" ht="11.25">
      <c r="A42" s="1075" t="s">
        <v>1642</v>
      </c>
      <c r="AX42" s="1121" t="s">
        <v>1643</v>
      </c>
      <c r="AZ42" s="1121" t="s">
        <v>456</v>
      </c>
      <c r="BE42" s="1121">
        <v>2040</v>
      </c>
      <c r="BH42" s="1069" t="s">
        <v>1054</v>
      </c>
      <c r="BJ42" s="1218" t="s">
        <v>1034</v>
      </c>
      <c r="BL42" s="1218" t="s">
        <v>1034</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2026</v>
      </c>
      <c r="I44" s="800" t="s">
        <v>1650</v>
      </c>
      <c r="J44" s="1090" t="s">
        <v>1651</v>
      </c>
      <c r="K44" s="1090" t="s">
        <v>1652</v>
      </c>
      <c r="AX44" s="1121" t="s">
        <v>1653</v>
      </c>
      <c r="AZ44" s="1121" t="s">
        <v>1294</v>
      </c>
      <c r="BE44" s="1121">
        <v>2042</v>
      </c>
      <c r="BH44" s="1069" t="s">
        <v>1654</v>
      </c>
      <c r="BJ44" s="1218" t="s">
        <v>1054</v>
      </c>
      <c r="BL44" s="1218" t="s">
        <v>1054</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1048</v>
      </c>
      <c r="BL45" s="1218" t="s">
        <v>1048</v>
      </c>
      <c r="BN45" s="1069" t="s">
        <v>1664</v>
      </c>
    </row>
    <row customHeight="1" ht="11.25">
      <c r="A46" s="1075" t="s">
        <v>1665</v>
      </c>
      <c r="E46" s="408" t="s">
        <v>26</v>
      </c>
      <c r="F46" s="1115" t="s">
        <v>1666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1057</v>
      </c>
      <c r="BJ46" s="1218" t="s">
        <v>1038</v>
      </c>
      <c r="BL46" s="1218" t="s">
        <v>1038</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1040</v>
      </c>
      <c r="BL47" s="1218" t="s">
        <v>1040</v>
      </c>
      <c r="BN47" s="1069" t="s">
        <v>1672</v>
      </c>
    </row>
    <row customHeight="1" ht="11.25">
      <c r="A48" s="1075" t="s">
        <v>1673</v>
      </c>
      <c r="E48" s="408" t="s">
        <v>1674</v>
      </c>
      <c r="F48" s="1116" t="s">
        <v>1675</v>
      </c>
      <c r="G48" s="1117" t="str">
        <f>_xlfn.IFERROR(IF(f_year="","01.01."&amp;CURRENT_YEAR,"01.01."&amp;f_year),"01.01."&amp;CURRENT_YEAR)</f>
        <v>01.01.2026</v>
      </c>
      <c r="H48" s="1117" t="str">
        <f>_xlfn.IFERROR(IF(f_year="","31.12."&amp;CURRENT_YEAR,"31.12."&amp;f_year),"31.12."&amp;CURRENT_YEAR)</f>
        <v>31.12.2026</v>
      </c>
      <c r="I48" s="1743">
        <f>IF(f_year="",TRUE,FALSE)</f>
        <v>1</v>
      </c>
      <c r="J48" s="1746" t="s">
        <v>1676</v>
      </c>
      <c r="K48" s="1747"/>
      <c r="AX48" s="1121" t="s">
        <v>1677</v>
      </c>
      <c r="AZ48" s="1121" t="s">
        <v>1388</v>
      </c>
      <c r="BE48" s="1121">
        <v>2046</v>
      </c>
      <c r="BH48" s="1069" t="s">
        <v>1648</v>
      </c>
      <c r="BJ48" s="1218" t="s">
        <v>1042</v>
      </c>
      <c r="BL48" s="1218" t="s">
        <v>1042</v>
      </c>
      <c r="BN48" s="1069" t="s">
        <v>1678</v>
      </c>
    </row>
    <row customHeight="1" ht="11.25">
      <c r="A49" s="1075" t="s">
        <v>1679</v>
      </c>
      <c r="E49" s="408" t="s">
        <v>1680</v>
      </c>
      <c r="F49" s="1116" t="s">
        <v>1681</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1058</v>
      </c>
      <c r="BJ49" s="1218" t="s">
        <v>1044</v>
      </c>
      <c r="BL49" s="1218" t="s">
        <v>1044</v>
      </c>
    </row>
    <row customHeight="1" ht="11.25">
      <c r="A50" s="1075" t="s">
        <v>1683</v>
      </c>
      <c r="E50" s="408" t="s">
        <v>1684</v>
      </c>
      <c r="F50" s="1116" t="s">
        <v>1028</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1046</v>
      </c>
      <c r="BL50" s="1218" t="s">
        <v>1046</v>
      </c>
    </row>
    <row customHeight="1" ht="11.25">
      <c r="A51" s="1075" t="s">
        <v>1686</v>
      </c>
      <c r="E51" s="408" t="s">
        <v>1687</v>
      </c>
      <c r="F51" s="1116" t="s">
        <v>1688</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455</v>
      </c>
      <c r="BE52" s="1121">
        <v>2050</v>
      </c>
      <c r="BH52" s="1069" t="s">
        <v>1668</v>
      </c>
      <c r="BJ52" s="1218" t="s">
        <v>1057</v>
      </c>
      <c r="BL52" s="1218" t="s">
        <v>1057</v>
      </c>
    </row>
    <row customHeight="1" ht="11.25">
      <c r="A53" s="1075" t="s">
        <v>1694</v>
      </c>
      <c r="E53" s="408" t="s">
        <v>1695</v>
      </c>
      <c r="F53" s="1116" t="s">
        <v>1695</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1058</v>
      </c>
      <c r="BL55" s="1218" t="s">
        <v>1058</v>
      </c>
    </row>
    <row customHeight="1" ht="11.25">
      <c r="A56" s="1075" t="s">
        <v>1703</v>
      </c>
      <c r="D56" s="1119" t="s">
        <v>1704</v>
      </c>
      <c r="E56" s="1096" t="s">
        <v>114</v>
      </c>
      <c r="F56" s="1075" t="s">
        <v>1705</v>
      </c>
      <c r="AX56" s="1121" t="s">
        <v>1706</v>
      </c>
      <c r="AZ56" s="1121" t="s">
        <v>1262</v>
      </c>
      <c r="BE56" s="1121">
        <v>2054</v>
      </c>
      <c r="BH56" s="1071" t="s">
        <v>28</v>
      </c>
      <c r="BJ56" s="1218" t="s">
        <v>1655</v>
      </c>
      <c r="BL56" s="1218" t="s">
        <v>1655</v>
      </c>
    </row>
    <row customHeight="1" ht="11.25">
      <c r="A57" s="1075" t="s">
        <v>1707</v>
      </c>
      <c r="D57" s="1119" t="s">
        <v>1708</v>
      </c>
      <c r="E57" s="1096" t="s">
        <v>114</v>
      </c>
      <c r="F57" s="1075" t="s">
        <v>1705</v>
      </c>
      <c r="AX57" s="1121" t="s">
        <v>1709</v>
      </c>
      <c r="AZ57" s="1121" t="s">
        <v>1297</v>
      </c>
      <c r="BE57" s="1121">
        <v>2055</v>
      </c>
      <c r="BJ57" s="1218" t="s">
        <v>1664</v>
      </c>
      <c r="BL57" s="1218" t="s">
        <v>1664</v>
      </c>
    </row>
    <row customHeight="1" ht="11.25">
      <c r="A58" s="1075" t="s">
        <v>1710</v>
      </c>
      <c r="D58" s="1119" t="s">
        <v>1711</v>
      </c>
      <c r="E58" s="1096" t="s">
        <v>114</v>
      </c>
      <c r="F58" s="1075" t="s">
        <v>1705</v>
      </c>
      <c r="AX58" s="1121" t="s">
        <v>1712</v>
      </c>
      <c r="BE58" s="1121">
        <v>2056</v>
      </c>
      <c r="BJ58" s="1218" t="s">
        <v>1668</v>
      </c>
      <c r="BL58" s="1218" t="s">
        <v>1668</v>
      </c>
    </row>
    <row customHeight="1" ht="11.25">
      <c r="A59" s="1075" t="s">
        <v>1713</v>
      </c>
      <c r="D59" s="1119" t="s">
        <v>134</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1050</v>
      </c>
    </row>
    <row customHeight="1" ht="11.25">
      <c r="A62" s="1075" t="s">
        <v>1723</v>
      </c>
      <c r="D62" s="1119" t="s">
        <v>133</v>
      </c>
      <c r="E62" s="1096">
        <v>30</v>
      </c>
      <c r="F62" s="1075" t="s">
        <v>1714</v>
      </c>
      <c r="AZ62" s="1121" t="s">
        <v>1298</v>
      </c>
      <c r="BE62" s="1121">
        <v>2060</v>
      </c>
      <c r="BL62" s="1218" t="s">
        <v>1052</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112</v>
      </c>
      <c r="BJ69" s="1069" t="s">
        <v>1739</v>
      </c>
      <c r="BK69" s="1118" t="s">
        <v>112</v>
      </c>
      <c r="BL69" s="1069" t="s">
        <v>1740</v>
      </c>
      <c r="BM69" s="1071" t="s">
        <v>112</v>
      </c>
      <c r="BN69" s="1069" t="s">
        <v>1741</v>
      </c>
    </row>
    <row customHeight="1" ht="11.25">
      <c r="A70" s="1075" t="s">
        <v>16</v>
      </c>
      <c r="AZ70" s="1121" t="s">
        <v>1331</v>
      </c>
      <c r="BE70" s="1121">
        <v>2068</v>
      </c>
      <c r="BH70" s="1069" t="s">
        <v>1742</v>
      </c>
      <c r="BJ70" s="1069" t="s">
        <v>1743</v>
      </c>
      <c r="BL70" s="1069" t="s">
        <v>1744</v>
      </c>
      <c r="BN70" s="1069" t="s">
        <v>1745</v>
      </c>
    </row>
    <row customHeight="1" ht="11.25">
      <c r="A71" s="1075" t="s">
        <v>1746</v>
      </c>
      <c r="AZ71" s="1121" t="s">
        <v>1333</v>
      </c>
      <c r="BE71" s="1121">
        <v>2069</v>
      </c>
      <c r="BH71" s="1069" t="s">
        <v>1747</v>
      </c>
      <c r="BI71" s="1118" t="s">
        <v>93</v>
      </c>
      <c r="BJ71" s="1069" t="s">
        <v>1748</v>
      </c>
      <c r="BK71" s="1118" t="s">
        <v>93</v>
      </c>
      <c r="BL71" s="1069" t="s">
        <v>1749</v>
      </c>
      <c r="BM71" s="1071" t="s">
        <v>93</v>
      </c>
      <c r="BN71" s="1069" t="s">
        <v>1750</v>
      </c>
    </row>
    <row customHeight="1" ht="11.25">
      <c r="A72" s="1075" t="s">
        <v>1751</v>
      </c>
      <c r="AZ72" s="1121" t="s">
        <v>19</v>
      </c>
      <c r="BE72" s="1121">
        <v>2070</v>
      </c>
      <c r="BH72" s="1069" t="s">
        <v>1752</v>
      </c>
      <c r="BJ72" s="1069" t="s">
        <v>1752</v>
      </c>
      <c r="BL72" s="1069" t="s">
        <v>1752</v>
      </c>
      <c r="BN72" s="1069" t="s">
        <v>1753</v>
      </c>
    </row>
    <row customHeight="1" ht="11.25">
      <c r="A73" s="1075" t="s">
        <v>1754</v>
      </c>
      <c r="BH73" s="1069" t="s">
        <v>1755</v>
      </c>
      <c r="BI73" s="1118" t="s">
        <v>114</v>
      </c>
      <c r="BJ73" s="1069" t="s">
        <v>1756</v>
      </c>
      <c r="BK73" s="1118" t="s">
        <v>114</v>
      </c>
      <c r="BL73" s="1069" t="s">
        <v>1757</v>
      </c>
      <c r="BM73" s="1071" t="s">
        <v>114</v>
      </c>
      <c r="BN73" s="1069" t="s">
        <v>1758</v>
      </c>
    </row>
    <row customHeight="1" ht="11.25">
      <c r="A74" s="1075" t="s">
        <v>1759</v>
      </c>
      <c r="BH74" s="1069" t="s">
        <v>1760</v>
      </c>
      <c r="BJ74" s="1069" t="s">
        <v>1761</v>
      </c>
      <c r="BL74" s="1069" t="s">
        <v>1762</v>
      </c>
      <c r="BN74" s="1069" t="s">
        <v>1763</v>
      </c>
    </row>
    <row customHeight="1" ht="11.25">
      <c r="A75" s="1075" t="s">
        <v>1764</v>
      </c>
      <c r="AZ75" s="1068" t="s">
        <v>1765</v>
      </c>
      <c r="BH75" s="1069" t="s">
        <v>1766</v>
      </c>
      <c r="BJ75" s="1069" t="s">
        <v>1766</v>
      </c>
      <c r="BL75" s="1069" t="s">
        <v>1766</v>
      </c>
    </row>
    <row customHeight="1" ht="11.25">
      <c r="A76" s="1075" t="s">
        <v>1767</v>
      </c>
      <c r="AZ76" s="1121" t="s">
        <v>1246</v>
      </c>
      <c r="BH76" s="1069" t="s">
        <v>1768</v>
      </c>
      <c r="BJ76" s="1069" t="s">
        <v>1769</v>
      </c>
      <c r="BL76" s="1069" t="s">
        <v>1770</v>
      </c>
    </row>
    <row customHeight="1" ht="11.25">
      <c r="A77" s="1075" t="s">
        <v>1771</v>
      </c>
      <c r="AZ77" s="1121" t="s">
        <v>1274</v>
      </c>
    </row>
    <row customHeight="1" ht="11.25">
      <c r="A78" s="1075" t="s">
        <v>1772</v>
      </c>
      <c r="AZ78" s="1121" t="s">
        <v>1306</v>
      </c>
    </row>
    <row customHeight="1" ht="11.25">
      <c r="A79" s="1075" t="s">
        <v>1773</v>
      </c>
      <c r="AZ79" s="1121" t="s">
        <v>1337</v>
      </c>
      <c r="BH79" s="1068" t="s">
        <v>1774</v>
      </c>
      <c r="BJ79" s="1068" t="s">
        <v>1775</v>
      </c>
      <c r="BL79" s="1068" t="s">
        <v>1776</v>
      </c>
    </row>
    <row customHeight="1" ht="11.25">
      <c r="A80" s="1075" t="s">
        <v>1777</v>
      </c>
      <c r="AZ80" s="1121" t="s">
        <v>1358</v>
      </c>
      <c r="BH80" s="1069" t="s">
        <v>1778</v>
      </c>
      <c r="BJ80" s="1069" t="s">
        <v>1779</v>
      </c>
      <c r="BL80" s="1069" t="s">
        <v>1780</v>
      </c>
    </row>
    <row customHeight="1" ht="11.25">
      <c r="A81" s="1075" t="s">
        <v>1781</v>
      </c>
      <c r="AZ81" s="1121" t="s">
        <v>1375</v>
      </c>
      <c r="BH81" s="1069" t="s">
        <v>1782</v>
      </c>
      <c r="BJ81" s="1069" t="s">
        <v>1783</v>
      </c>
      <c r="BL81" s="1069" t="s">
        <v>1784</v>
      </c>
    </row>
    <row customHeight="1" ht="11.25">
      <c r="A82" s="1075" t="s">
        <v>1785</v>
      </c>
      <c r="AZ82" s="1121" t="s">
        <v>1390</v>
      </c>
      <c r="BH82" s="1069" t="s">
        <v>1786</v>
      </c>
      <c r="BJ82" s="1069" t="s">
        <v>1787</v>
      </c>
      <c r="BL82" s="1069" t="s">
        <v>1788</v>
      </c>
    </row>
    <row customHeight="1" ht="11.25">
      <c r="A83" s="1075" t="s">
        <v>1789</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1028</v>
      </c>
    </row>
    <row customHeight="1" ht="11.25">
      <c r="A91" s="1075" t="s">
        <v>1814</v>
      </c>
      <c r="AZ91" s="1121" t="s">
        <v>1064</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1862</v>
      </c>
      <c r="BH107" s="1068" t="s">
        <v>1863</v>
      </c>
      <c r="BJ107" s="1068" t="s">
        <v>1864</v>
      </c>
      <c r="BL107" s="1068" t="s">
        <v>1865</v>
      </c>
      <c r="BN107" s="1068" t="s">
        <v>1866</v>
      </c>
    </row>
    <row customHeight="1" ht="11.25">
      <c r="AZ108" s="1121" t="s">
        <v>581</v>
      </c>
      <c r="BH108" s="1069" t="s">
        <v>1867</v>
      </c>
      <c r="BJ108" s="1069" t="s">
        <v>1868</v>
      </c>
      <c r="BL108" s="1069" t="s">
        <v>1522</v>
      </c>
      <c r="BN108" s="1069" t="s">
        <v>1869</v>
      </c>
    </row>
    <row customHeight="1" ht="11.25">
      <c r="BH109" s="1069" t="s">
        <v>1870</v>
      </c>
    </row>
    <row customHeight="1" ht="11.25">
      <c r="AZ110" s="1693" t="s">
        <v>1871</v>
      </c>
      <c r="BH110" s="1069" t="s">
        <v>1870</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1872</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1856</v>
      </c>
      <c r="BA116" s="1903" t="s">
        <v>1857</v>
      </c>
      <c r="BH116" s="1069" t="s">
        <v>1260</v>
      </c>
    </row>
    <row customHeight="1" ht="11.25">
      <c r="BH117" s="1069" t="s">
        <v>1295</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209C8-3799-039D-C052-0.25E9FFD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91</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"СамРЭК-Тепло Жигулевск"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1873</v>
      </c>
      <c r="F13" s="1522" t="s">
        <v>313</v>
      </c>
      <c r="G13" s="475"/>
      <c r="H13" s="1534"/>
      <c r="J13" s="456">
        <v>19</v>
      </c>
    </row>
    <row customHeight="1" ht="19.95">
      <c r="A14" s="503"/>
      <c r="B14" s="503"/>
      <c r="C14" s="458"/>
      <c r="D14" s="1524" t="s">
        <v>718</v>
      </c>
      <c r="E14" s="1525" t="s">
        <v>1874</v>
      </c>
      <c r="F14" s="1527"/>
      <c r="G14" s="1526" t="s">
        <v>1875</v>
      </c>
      <c r="H14" s="1534"/>
      <c r="J14" s="456">
        <v>19</v>
      </c>
    </row>
    <row customHeight="1" ht="19.95">
      <c r="A15" s="503"/>
      <c r="B15" s="503"/>
      <c r="C15" s="458"/>
      <c r="D15" s="1524" t="s">
        <v>314</v>
      </c>
      <c r="E15" s="1525" t="s">
        <v>1876</v>
      </c>
      <c r="F15" s="1527"/>
      <c r="G15" s="1526" t="s">
        <v>1877</v>
      </c>
      <c r="H15" s="1534"/>
      <c r="J15" s="456">
        <v>19</v>
      </c>
    </row>
    <row customHeight="1" ht="24">
      <c r="A16" s="503"/>
      <c r="B16" s="503"/>
      <c r="C16" s="458"/>
      <c r="D16" s="1524" t="s">
        <v>317</v>
      </c>
      <c r="E16" s="1523" t="s">
        <v>1878</v>
      </c>
      <c r="F16" s="1532"/>
      <c r="G16" s="475" t="s">
        <v>1879</v>
      </c>
      <c r="H16" s="1534"/>
      <c r="J16" s="456">
        <v>23</v>
      </c>
    </row>
    <row customHeight="1" ht="48.29999999999999">
      <c r="A17" s="503"/>
      <c r="B17" s="503"/>
      <c r="C17" s="458"/>
      <c r="D17" s="1521">
        <v>3</v>
      </c>
      <c r="E17" s="1528" t="s">
        <v>1880</v>
      </c>
      <c r="F17" s="1527"/>
      <c r="G17" s="475" t="s">
        <v>1881</v>
      </c>
      <c r="H17" s="1534"/>
      <c r="J17" s="456">
        <v>46</v>
      </c>
    </row>
    <row customHeight="1" ht="48.29999999999999">
      <c r="A18" s="1476">
        <v>1</v>
      </c>
      <c r="B18" s="503"/>
      <c r="C18" s="1478"/>
      <c r="D18" s="1521" t="s">
        <v>94</v>
      </c>
      <c r="E18" s="1528" t="s">
        <v>1882</v>
      </c>
      <c r="F18" s="1527"/>
      <c r="G18" s="475" t="s">
        <v>1881</v>
      </c>
      <c r="H18" s="1534"/>
      <c r="I18" s="853"/>
      <c r="J18" s="456">
        <v>46</v>
      </c>
    </row>
    <row customHeight="1" ht="23.25">
      <c r="A19" s="503"/>
      <c r="B19" s="503"/>
      <c r="C19" s="458"/>
      <c r="D19" s="1521" t="s">
        <v>114</v>
      </c>
      <c r="E19" s="1528" t="s">
        <v>1883</v>
      </c>
      <c r="F19" s="1522" t="s">
        <v>313</v>
      </c>
      <c r="G19" s="2472" t="s">
        <v>1884</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95</v>
      </c>
      <c r="E22" s="475" t="s">
        <v>1885</v>
      </c>
      <c r="F22" s="1527"/>
      <c r="G22" s="475" t="s">
        <v>1886</v>
      </c>
      <c r="H22" s="1533"/>
      <c r="J22" s="502">
        <v>25</v>
      </c>
    </row>
    <row s="502" customFormat="1" customHeight="1" ht="19.95">
      <c r="A23" s="503"/>
      <c r="B23" s="503"/>
      <c r="C23" s="503"/>
      <c r="D23" s="1521" t="s">
        <v>96</v>
      </c>
      <c r="E23" s="1528" t="s">
        <v>1887</v>
      </c>
      <c r="F23" s="1532"/>
      <c r="G23" s="475" t="s">
        <v>1888</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7879A-607D-6ACC-07F9-0.C81A97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1889</v>
      </c>
      <c r="G1" s="1632" t="s">
        <v>51</v>
      </c>
      <c r="H1" s="1632" t="s">
        <v>53</v>
      </c>
      <c r="IU1" s="1156" t="s">
        <v>14</v>
      </c>
    </row>
    <row s="1851" customFormat="1" customHeight="1" ht="22.5" hidden="1">
      <c r="A2" s="832"/>
      <c r="B2" s="1161">
        <v>1</v>
      </c>
      <c r="C2" s="1161"/>
      <c r="D2" s="1929" t="s">
        <v>453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91</v>
      </c>
      <c r="F8" s="1541" t="s">
        <v>1889</v>
      </c>
      <c r="G8" s="1541" t="s">
        <v>51</v>
      </c>
      <c r="H8" s="1541" t="s">
        <v>53</v>
      </c>
      <c r="I8" s="1541" t="s">
        <v>1890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86CB-9FBD-2293-DE33-0.FE3243A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453</v>
      </c>
      <c r="E2" s="1890"/>
      <c r="F2" s="1893" t="str">
        <f>IF(ROIV_INFO_NAME="","",ROIV_INFO_NAME)</f>
        <v>ООО "СамРЭК-Тепло Жигулевск"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1892</v>
      </c>
      <c r="H9" s="1538" t="s">
        <v>1893</v>
      </c>
      <c r="I9" s="1538" t="s">
        <v>1894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"СамРЭК-Тепло Жигулевск"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0518E-955B-69CA-5B65-0.6BA227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453</v>
      </c>
      <c r="E2" s="1905"/>
      <c r="F2" s="1907" t="str">
        <f>IF(ROIV_INFO_NAME="","",ROIV_INFO_NAME)</f>
        <v>ООО "СамРЭК-Тепло Жигулевск"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91</v>
      </c>
      <c r="F8" s="2479" t="s">
        <v>1896</v>
      </c>
      <c r="G8" s="2481" t="s">
        <v>1897</v>
      </c>
      <c r="H8" s="2482"/>
      <c r="I8" s="2483"/>
      <c r="J8" s="2479" t="s">
        <v>1898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1892</v>
      </c>
      <c r="H9" s="1895" t="s">
        <v>1893</v>
      </c>
      <c r="I9" s="1895" t="s">
        <v>1894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"СамРЭК-Тепло Жигулевск"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A4CBD-1988-A8F3-CDA2-0.09F113E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453</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1899</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453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91</v>
      </c>
      <c r="F11" s="2493" t="s">
        <v>311</v>
      </c>
      <c r="G11" s="2493" t="s">
        <v>1900</v>
      </c>
      <c r="H11" s="2493"/>
      <c r="I11" s="2493" t="s">
        <v>1901</v>
      </c>
      <c r="J11" s="2493"/>
      <c r="K11" s="2493"/>
      <c r="L11" s="2493" t="s">
        <v>1902</v>
      </c>
      <c r="M11" s="2481" t="s">
        <v>1903</v>
      </c>
      <c r="N11" s="2492"/>
      <c r="O11" s="1625"/>
      <c r="P11" s="1625"/>
      <c r="Q11" s="1610">
        <v>42</v>
      </c>
    </row>
    <row s="1820" customFormat="1" customHeight="1" ht="29.25">
      <c r="A12" s="1156"/>
      <c r="B12" s="1161"/>
      <c r="C12" s="1156"/>
      <c r="D12" s="1496"/>
      <c r="E12" s="2479"/>
      <c r="F12" s="2493"/>
      <c r="G12" s="1910" t="s">
        <v>1904</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1905</v>
      </c>
      <c r="O13" s="1536"/>
      <c r="P13" s="512"/>
      <c r="Q13" s="424">
        <v>22</v>
      </c>
    </row>
    <row s="1851" customFormat="1" customHeight="1" ht="23.25">
      <c r="A14" s="2100"/>
      <c r="B14" s="1161"/>
      <c r="C14" s="1161"/>
      <c r="D14" s="802"/>
      <c r="E14" s="2128"/>
      <c r="F14" s="2487"/>
      <c r="G14" s="2488"/>
      <c r="H14" s="2496"/>
      <c r="I14" s="422"/>
      <c r="J14" s="1501"/>
      <c r="K14" s="1501" t="s">
        <v>1899</v>
      </c>
      <c r="L14" s="1544"/>
      <c r="M14" s="1544"/>
      <c r="N14" s="2490"/>
      <c r="O14" s="1536"/>
      <c r="P14" s="512"/>
      <c r="Q14" s="424">
        <v>22</v>
      </c>
    </row>
    <row s="1851" customFormat="1" customHeight="1" ht="23.25">
      <c r="A15" s="2100"/>
      <c r="B15" s="1161"/>
      <c r="C15" s="413"/>
      <c r="D15" s="802"/>
      <c r="E15" s="422"/>
      <c r="F15" s="1501" t="s">
        <v>1891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C0F87-433E-547A-B71A-0.428801E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91</v>
      </c>
      <c r="E9" s="2210" t="s">
        <v>1907</v>
      </c>
      <c r="F9" s="2210"/>
      <c r="G9" s="2210"/>
      <c r="H9" s="2210"/>
      <c r="I9" s="2210"/>
      <c r="M9" s="122">
        <v>28</v>
      </c>
    </row>
    <row customHeight="1" ht="24">
      <c r="D10" s="2210"/>
      <c r="E10" s="128" t="s">
        <v>1908</v>
      </c>
      <c r="F10" s="128" t="s">
        <v>1909</v>
      </c>
      <c r="G10" s="128" t="s">
        <v>1910</v>
      </c>
      <c r="H10" s="128" t="s">
        <v>397</v>
      </c>
      <c r="I10" s="2210"/>
      <c r="M10" s="122">
        <v>23</v>
      </c>
    </row>
    <row customHeight="1" ht="12" hidden="1">
      <c r="D11" s="88" t="s">
        <v>112</v>
      </c>
      <c r="E11" s="88" t="s">
        <v>94</v>
      </c>
      <c r="F11" s="88" t="s">
        <v>114</v>
      </c>
      <c r="G11" s="88" t="s">
        <v>95</v>
      </c>
      <c r="H11" s="88" t="s">
        <v>96</v>
      </c>
      <c r="I11" s="88" t="s">
        <v>115</v>
      </c>
      <c r="M11" s="122">
        <v>0</v>
      </c>
    </row>
    <row s="1824" customFormat="1" customHeight="1" ht="26.25">
      <c r="A12" s="146" t="s">
        <v>93</v>
      </c>
      <c r="B12" s="126" t="s">
        <v>28</v>
      </c>
      <c r="C12" s="127"/>
      <c r="D12" s="129" t="s">
        <v>112</v>
      </c>
      <c r="E12" s="382"/>
      <c r="F12" s="382"/>
      <c r="G12" s="1735" t="s">
        <v>28</v>
      </c>
      <c r="H12" s="383"/>
      <c r="I12" s="2170" t="s">
        <v>1911</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1912</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24D8-4279-DFC6-A9AF-0.F430578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1913</v>
      </c>
      <c r="E7" s="2499"/>
      <c r="F7" s="268"/>
      <c r="J7" s="70">
        <v>22</v>
      </c>
    </row>
    <row customHeight="1" ht="3">
      <c r="C8" s="93"/>
      <c r="D8" s="71"/>
      <c r="E8" s="71"/>
      <c r="J8" s="70">
        <v>3</v>
      </c>
    </row>
    <row customHeight="1" ht="16.8">
      <c r="C9" s="93"/>
      <c r="D9" s="106" t="s">
        <v>91</v>
      </c>
      <c r="E9" s="261" t="s">
        <v>1914</v>
      </c>
      <c r="J9" s="70">
        <v>16</v>
      </c>
    </row>
    <row customHeight="1" ht="1.05">
      <c r="C10" s="93"/>
      <c r="D10" s="88"/>
      <c r="E10" s="88"/>
      <c r="J10" s="70">
        <v>1</v>
      </c>
    </row>
    <row customHeight="1" ht="11.25" hidden="1">
      <c r="C11" s="93"/>
      <c r="D11" s="151">
        <v>0</v>
      </c>
      <c r="E11" s="262"/>
      <c r="J11" s="70">
        <v>0</v>
      </c>
    </row>
    <row customHeight="1" ht="15.75">
      <c r="C12" s="137"/>
      <c r="D12" s="114">
        <v>1</v>
      </c>
      <c r="E12" s="378" t="s">
        <v>1915</v>
      </c>
      <c r="J12" s="70">
        <v>15</v>
      </c>
    </row>
    <row customHeight="1" ht="12.75">
      <c r="C13" s="93"/>
      <c r="D13" s="263"/>
      <c r="E13" s="264" t="s">
        <v>1916</v>
      </c>
      <c r="J13" s="70">
        <v>12</v>
      </c>
    </row>
    <row customHeight="1" ht="3">
      <c r="J14" s="70">
        <v>3</v>
      </c>
    </row>
    <row customHeight="1" ht="23.25">
      <c r="C15" s="138"/>
      <c r="D15" s="2500" t="s">
        <v>1917</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FD2B1-689D-7416-D009-0.5F2E18E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1918</v>
      </c>
      <c r="E7" s="2101"/>
      <c r="F7" s="268"/>
      <c r="M7" s="70">
        <v>22</v>
      </c>
    </row>
    <row customHeight="1" ht="3">
      <c r="C8" s="93"/>
      <c r="D8" s="71"/>
      <c r="E8" s="71"/>
      <c r="M8" s="70">
        <v>3</v>
      </c>
    </row>
    <row customHeight="1" ht="16.8">
      <c r="C9" s="93"/>
      <c r="D9" s="106" t="s">
        <v>91</v>
      </c>
      <c r="E9" s="109" t="s">
        <v>294</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1916</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CB492-0E5B-7C0A-4265-0.330B9B4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"СамРЭК-Тепло Жигулевск"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108</v>
      </c>
      <c r="F8" s="2193" t="s">
        <v>125</v>
      </c>
      <c r="G8" s="2194"/>
      <c r="H8" s="2193" t="s">
        <v>91</v>
      </c>
      <c r="I8" s="2194"/>
      <c r="J8" s="2128" t="s">
        <v>126</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92</v>
      </c>
      <c r="G9" s="2176" t="s">
        <v>131</v>
      </c>
      <c r="H9" s="2195"/>
      <c r="I9" s="2196"/>
      <c r="J9" s="2102"/>
      <c r="K9" s="1560"/>
      <c r="L9" s="2128" t="s">
        <v>295</v>
      </c>
      <c r="M9" s="2102"/>
      <c r="N9" s="2193" t="s">
        <v>91</v>
      </c>
      <c r="O9" s="2194"/>
      <c r="P9" s="2128" t="s">
        <v>132</v>
      </c>
      <c r="Q9" s="1557"/>
      <c r="R9" s="2128" t="s">
        <v>295</v>
      </c>
      <c r="S9" s="2102"/>
      <c r="T9" s="2193" t="s">
        <v>91</v>
      </c>
      <c r="U9" s="2194"/>
      <c r="V9" s="2128" t="s">
        <v>132</v>
      </c>
      <c r="W9" s="1557"/>
      <c r="X9" s="2128" t="s">
        <v>295</v>
      </c>
      <c r="Y9" s="2102"/>
      <c r="Z9" s="2193" t="s">
        <v>91</v>
      </c>
      <c r="AA9" s="2194"/>
      <c r="AB9" s="2128" t="s">
        <v>296</v>
      </c>
      <c r="AC9" s="1557"/>
      <c r="AD9" s="2128" t="s">
        <v>295</v>
      </c>
      <c r="AE9" s="2102"/>
      <c r="AF9" s="2193" t="s">
        <v>91</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133</v>
      </c>
      <c r="BM10" s="294">
        <v>23</v>
      </c>
    </row>
    <row customHeight="1" ht="15">
      <c r="D11" s="2184" t="s">
        <v>112</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CF031-7B6B-B861-77E6-0.B59F20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1919</v>
      </c>
      <c r="C2" s="2501"/>
      <c r="D2" s="2501"/>
      <c r="E2" s="269"/>
      <c r="F2" s="90">
        <v>22</v>
      </c>
    </row>
    <row customHeight="1" ht="3">
      <c r="F3" s="90">
        <v>3</v>
      </c>
    </row>
    <row customHeight="1" ht="23.25">
      <c r="B4" s="2615" t="s">
        <v>1920</v>
      </c>
      <c r="C4" s="384" t="s">
        <v>1921</v>
      </c>
      <c r="D4" s="384" t="s">
        <v>1922</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8C6A4-887B-7626-4921-0.7A1CAB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1923</v>
      </c>
    </row>
    <row r="4" s="265" customFormat="1" customHeight="1" ht="15">
      <c r="C4" s="1817"/>
      <c r="D4" s="114"/>
      <c r="E4" s="378"/>
    </row>
    <row r="6" s="1816" customFormat="1" customHeight="1" ht="17.25">
      <c r="A6" s="1816" t="s">
        <v>1924</v>
      </c>
    </row>
    <row r="8" s="265" customFormat="1" customHeight="1" ht="17.25">
      <c r="C8" s="1818"/>
      <c r="D8" s="114"/>
      <c r="E8" s="115"/>
    </row>
    <row r="11" s="1816" customFormat="1" customHeight="1" ht="17.25">
      <c r="A11" s="1816" t="s">
        <v>1925</v>
      </c>
    </row>
    <row r="13" s="1820" customFormat="1" customHeight="1" ht="15">
      <c r="A13" s="2218">
        <v>1</v>
      </c>
      <c r="B13" s="1161"/>
      <c r="C13" s="802" t="s">
        <v>453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1926</v>
      </c>
    </row>
    <row r="19" s="1851" customFormat="1" customHeight="1" ht="15">
      <c r="A19" s="1883"/>
      <c r="B19" s="1367">
        <v>1</v>
      </c>
      <c r="C19" s="1367"/>
      <c r="D19" s="801" t="s">
        <v>453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453</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453</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453</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1930</v>
      </c>
    </row>
    <row customHeight="1" ht="11.25"/>
    <row s="456" customFormat="1" customHeight="1" ht="22.5">
      <c r="A39" s="1792"/>
      <c r="B39" s="458"/>
      <c r="C39" s="860"/>
      <c r="D39" s="441"/>
      <c r="E39" s="861"/>
      <c r="F39" s="1813"/>
      <c r="G39" s="1823"/>
      <c r="H39" s="476"/>
    </row>
    <row customHeight="1" ht="11.25"/>
    <row s="1816" customFormat="1" customHeight="1" ht="11.25">
      <c r="A41" s="1816" t="s">
        <v>1931</v>
      </c>
    </row>
    <row customHeight="1" ht="11.25"/>
    <row s="456" customFormat="1" customHeight="1" ht="22.5">
      <c r="A43" s="458"/>
      <c r="B43" s="458"/>
      <c r="C43" s="458"/>
      <c r="D43" s="441"/>
      <c r="E43" s="861"/>
      <c r="F43" s="862"/>
      <c r="G43" s="1823"/>
      <c r="H43" s="476"/>
    </row>
    <row customHeight="1" ht="11.25"/>
    <row s="1816" customFormat="1" customHeight="1" ht="11.25">
      <c r="A45" s="1816" t="s">
        <v>1932</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1933</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1935</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1936</v>
      </c>
    </row>
    <row r="68" s="1636" customFormat="1" customHeight="1" ht="14.25">
      <c r="A68" s="344"/>
      <c r="B68" s="1161"/>
      <c r="C68" s="377"/>
      <c r="D68" s="1811"/>
      <c r="E68" s="887"/>
      <c r="F68" s="1826"/>
      <c r="G68" s="90"/>
      <c r="I68" s="1625"/>
      <c r="J68" s="1625"/>
    </row>
    <row r="70" s="1816" customFormat="1" customHeight="1" ht="11.25">
      <c r="A70" s="1816" t="s">
        <v>1937</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1938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1939</v>
      </c>
    </row>
    <row r="75" s="1816" customFormat="1" customHeight="1" ht="11.25">
      <c r="A75" s="1816" t="s">
        <v>1940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1938</v>
      </c>
    </row>
    <row r="79" s="1816" customFormat="1" customHeight="1" ht="11.25">
      <c r="A79" s="1816" t="s">
        <v>1941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1946</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1950</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1952</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1953</v>
      </c>
    </row>
    <row r="139" s="1851" customFormat="1" customHeight="1" ht="45">
      <c r="A139" s="1807"/>
      <c r="B139" s="1161"/>
      <c r="C139" s="413"/>
      <c r="D139" s="90"/>
      <c r="E139" s="2573"/>
      <c r="F139" s="2109" t="s">
        <v>112</v>
      </c>
      <c r="G139" s="2576" t="s">
        <v>28</v>
      </c>
      <c r="H139" s="290"/>
      <c r="I139" s="638" t="s">
        <v>112</v>
      </c>
      <c r="J139" s="1808" t="s">
        <v>1954</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1957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112</v>
      </c>
      <c r="N154" s="2505" t="str">
        <f>IF(Z154="","",INDEX(TERRITORY_MR_LIST,MATCH(Z154,TERRITORY_LIST_ID,0)))</f>
        <v/>
      </c>
      <c r="O154" s="2186" t="s">
        <v>64</v>
      </c>
      <c r="P154" s="2109"/>
      <c r="Q154" s="2109" t="s">
        <v>112</v>
      </c>
      <c r="R154" s="2503" t="s">
        <v>28</v>
      </c>
      <c r="S154" s="2108" t="s">
        <v>64</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112</v>
      </c>
      <c r="N160" s="2505" t="str">
        <f>IF(Z160="","",INDEX(TERRITORY_MR_LIST,MATCH(Z160,TERRITORY_LIST_ID,0)))</f>
        <v/>
      </c>
      <c r="O160" s="2186" t="s">
        <v>64</v>
      </c>
      <c r="P160" s="2109"/>
      <c r="Q160" s="2109" t="s">
        <v>112</v>
      </c>
      <c r="R160" s="2503" t="s">
        <v>28</v>
      </c>
      <c r="S160" s="2108" t="s">
        <v>64</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64</v>
      </c>
      <c r="P165" s="2109"/>
      <c r="Q165" s="2109" t="s">
        <v>112</v>
      </c>
      <c r="R165" s="2503" t="s">
        <v>28</v>
      </c>
      <c r="S165" s="2108" t="s">
        <v>64</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64</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112</v>
      </c>
      <c r="N176" s="2505" t="str">
        <f>IF(Z176="","",INDEX(TERRITORY_MR_LIST,MATCH(Z176,TERRITORY_LIST_ID,0)))</f>
        <v/>
      </c>
      <c r="O176" s="2186" t="s">
        <v>64</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112</v>
      </c>
      <c r="N182" s="2505" t="str">
        <f>IF(Z182="","",INDEX(TERRITORY_MR_LIST,MATCH(Z182,TERRITORY_LIST_ID,0)))</f>
        <v/>
      </c>
      <c r="O182" s="2186" t="s">
        <v>64</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64</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1959</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112</v>
      </c>
      <c r="P202" s="2518"/>
      <c r="Q202" s="1581"/>
      <c r="R202" s="2186" t="s">
        <v>64</v>
      </c>
      <c r="S202" s="2186" t="s">
        <v>64</v>
      </c>
      <c r="T202" s="1856"/>
      <c r="U202" s="2109" t="s">
        <v>112</v>
      </c>
      <c r="V202" s="2525" t="str">
        <f>IF(AK202="","",INDEX(TERRITORY_MR_LIST,MATCH(AK202,TERRITORY_LIST_ID,0)))</f>
        <v/>
      </c>
      <c r="W202" s="1582"/>
      <c r="X202" s="2186" t="s">
        <v>64</v>
      </c>
      <c r="Y202" s="2186" t="s">
        <v>19</v>
      </c>
      <c r="Z202" s="1565"/>
      <c r="AA202" s="2109" t="s">
        <v>112</v>
      </c>
      <c r="AB202" s="2527"/>
      <c r="AC202" s="1583"/>
      <c r="AD202" s="2186" t="s">
        <v>64</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4606-D194-8E8A-4D9C-0.EDE4EC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1963</v>
      </c>
      <c r="B1" s="847"/>
      <c r="C1" s="983" t="s">
        <v>1964</v>
      </c>
      <c r="D1" s="981" t="s">
        <v>817</v>
      </c>
      <c r="E1" s="981" t="s">
        <v>863</v>
      </c>
      <c r="F1" s="981" t="s">
        <v>916</v>
      </c>
      <c r="G1" s="981" t="s">
        <v>903</v>
      </c>
      <c r="H1" s="981" t="s">
        <v>1638</v>
      </c>
    </row>
    <row customHeight="1" ht="9">
      <c r="A2" s="984" t="s">
        <v>1965</v>
      </c>
      <c r="B2" s="984"/>
      <c r="C2" s="985" t="str">
        <f>INDEX(TEMPLATE_NUMBER_FORM_LIST,MATCH(TEMPLATE_SPHERE,TEMPLATE_SPHERE_LIST,0))</f>
        <v>16</v>
      </c>
      <c r="D2" s="984" t="s">
        <v>1487</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1967</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1969</v>
      </c>
    </row>
    <row customHeight="1" ht="117">
      <c r="A5" s="847" t="s">
        <v>1970</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1972</v>
      </c>
    </row>
    <row customHeight="1" ht="90">
      <c r="A6" s="847" t="s">
        <v>1973</v>
      </c>
      <c r="B6" s="847" t="s">
        <v>94</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1974</v>
      </c>
      <c r="B7" s="847" t="s">
        <v>114</v>
      </c>
      <c r="C7" s="985" t="str">
        <f>IF(TEMPLATE_SPHERE="HEAT",D7,E7)</f>
        <v>Форма 11. Информация о расходах на капитальный и текущий ремонт основных средств</v>
      </c>
      <c r="D7" s="847" t="s">
        <v>1975</v>
      </c>
      <c r="E7" s="847" t="s">
        <v>1976</v>
      </c>
      <c r="F7" s="987"/>
      <c r="G7" s="987"/>
      <c r="H7" s="987"/>
    </row>
    <row customHeight="1" ht="108">
      <c r="A8" s="847" t="s">
        <v>1977</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1176</v>
      </c>
      <c r="E8" s="847" t="s">
        <v>1978</v>
      </c>
      <c r="F8" s="987"/>
      <c r="G8" s="987"/>
      <c r="H8" s="987"/>
    </row>
    <row customHeight="1" ht="99">
      <c r="A9" s="847" t="s">
        <v>1979</v>
      </c>
      <c r="B9" s="847"/>
      <c r="C9" s="847" t="s">
        <v>1980</v>
      </c>
      <c r="D9" s="847"/>
      <c r="E9" s="847"/>
      <c r="F9" s="987"/>
      <c r="G9" s="987"/>
      <c r="H9" s="987"/>
    </row>
    <row customHeight="1" ht="126">
      <c r="A10" s="847" t="s">
        <v>1981</v>
      </c>
      <c r="B10" s="847"/>
      <c r="C10" s="847" t="s">
        <v>1982</v>
      </c>
      <c r="D10" s="847"/>
      <c r="E10" s="847"/>
      <c r="F10" s="987"/>
      <c r="G10" s="987"/>
      <c r="H10" s="987"/>
    </row>
    <row customHeight="1" ht="108">
      <c r="A11" s="847" t="s">
        <v>1983</v>
      </c>
      <c r="B11" s="847"/>
      <c r="C11" s="847" t="s">
        <v>1984</v>
      </c>
      <c r="D11" s="847"/>
      <c r="E11" s="847"/>
      <c r="F11" s="987"/>
      <c r="G11" s="987"/>
      <c r="H11" s="987"/>
    </row>
    <row customHeight="1" ht="54">
      <c r="A12" s="847" t="s">
        <v>1985</v>
      </c>
      <c r="B12" s="847"/>
      <c r="C12" s="847" t="s">
        <v>1986</v>
      </c>
      <c r="D12" s="847"/>
      <c r="E12" s="847"/>
      <c r="F12" s="987"/>
      <c r="G12" s="987"/>
      <c r="H12" s="987"/>
    </row>
    <row customHeight="1" ht="45">
      <c r="A13" s="847" t="s">
        <v>1987</v>
      </c>
      <c r="B13" s="847"/>
      <c r="C13" s="847" t="s">
        <v>1988</v>
      </c>
      <c r="D13" s="847"/>
      <c r="E13" s="847"/>
      <c r="F13" s="987"/>
      <c r="G13" s="987"/>
      <c r="H13" s="987"/>
    </row>
    <row customHeight="1" ht="117">
      <c r="A14" s="847" t="s">
        <v>1989</v>
      </c>
      <c r="B14" s="847"/>
      <c r="C14" s="847" t="s">
        <v>1990</v>
      </c>
      <c r="D14" s="847"/>
      <c r="E14" s="847"/>
      <c r="F14" s="987"/>
      <c r="G14" s="987"/>
      <c r="H14" s="987"/>
    </row>
    <row customHeight="1" ht="117">
      <c r="A15" s="847" t="s">
        <v>1991</v>
      </c>
      <c r="B15" s="847"/>
      <c r="C15" s="847" t="s">
        <v>1992</v>
      </c>
      <c r="D15" s="847"/>
      <c r="E15" s="847"/>
      <c r="F15" s="987"/>
      <c r="G15" s="987"/>
      <c r="H15" s="987"/>
    </row>
    <row customHeight="1" ht="63">
      <c r="A16" s="847" t="s">
        <v>1993</v>
      </c>
      <c r="B16" s="847"/>
      <c r="C16" s="847" t="s">
        <v>1994</v>
      </c>
      <c r="D16" s="847"/>
      <c r="E16" s="847"/>
      <c r="F16" s="987"/>
      <c r="G16" s="987"/>
      <c r="H16" s="987"/>
    </row>
    <row customHeight="1" ht="54">
      <c r="A17" s="847" t="s">
        <v>1995</v>
      </c>
      <c r="B17" s="847"/>
      <c r="C17" s="985" t="s">
        <v>1996</v>
      </c>
      <c r="D17" s="847"/>
      <c r="E17" s="847"/>
      <c r="F17" s="987"/>
      <c r="G17" s="987"/>
      <c r="H17" s="987"/>
    </row>
    <row customHeight="1" ht="27">
      <c r="A18" s="847" t="s">
        <v>1997</v>
      </c>
      <c r="B18" s="847"/>
      <c r="C18" s="985" t="s">
        <v>1998</v>
      </c>
      <c r="D18" s="847"/>
      <c r="E18" s="847"/>
      <c r="F18" s="987"/>
      <c r="G18" s="987"/>
      <c r="H18" s="987"/>
    </row>
    <row customHeight="1" ht="54">
      <c r="A19" s="847" t="s">
        <v>1999</v>
      </c>
      <c r="B19" s="847"/>
      <c r="C19" s="985" t="s">
        <v>2000</v>
      </c>
      <c r="D19" s="847"/>
      <c r="E19" s="847"/>
      <c r="F19" s="987"/>
      <c r="G19" s="987"/>
      <c r="H19" s="987"/>
    </row>
    <row customHeight="1" ht="36">
      <c r="A20" s="847" t="s">
        <v>2001</v>
      </c>
      <c r="B20" s="847"/>
      <c r="C20" s="985" t="s">
        <v>2002</v>
      </c>
      <c r="D20" s="847"/>
      <c r="E20" s="847"/>
      <c r="F20" s="987"/>
      <c r="G20" s="987"/>
      <c r="H20" s="987"/>
    </row>
    <row customHeight="1" ht="36">
      <c r="A21" s="847" t="s">
        <v>2003</v>
      </c>
      <c r="B21" s="847"/>
      <c r="C21" s="985" t="s">
        <v>2004</v>
      </c>
      <c r="D21" s="847"/>
      <c r="E21" s="847"/>
      <c r="F21" s="987"/>
      <c r="G21" s="987"/>
      <c r="H21" s="987"/>
    </row>
    <row customHeight="1" ht="27">
      <c r="A22" s="847" t="s">
        <v>2005</v>
      </c>
      <c r="B22" s="847"/>
      <c r="C22" s="985" t="s">
        <v>2006</v>
      </c>
      <c r="D22" s="847"/>
      <c r="E22" s="847"/>
      <c r="F22" s="987"/>
      <c r="G22" s="987"/>
      <c r="H22" s="987"/>
    </row>
    <row customHeight="1" ht="36">
      <c r="A23" s="847" t="s">
        <v>2007</v>
      </c>
      <c r="B23" s="847"/>
      <c r="C23" s="985" t="s">
        <v>2008</v>
      </c>
      <c r="D23" s="847"/>
      <c r="E23" s="847"/>
      <c r="F23" s="987"/>
      <c r="G23" s="987"/>
      <c r="H23" s="987"/>
    </row>
    <row customHeight="1" ht="28.5">
      <c r="A24" s="847" t="s">
        <v>2009</v>
      </c>
      <c r="B24" s="847"/>
      <c r="C24" s="985" t="s">
        <v>2010</v>
      </c>
      <c r="D24" s="847"/>
      <c r="E24" s="847"/>
      <c r="F24" s="987"/>
      <c r="G24" s="987"/>
      <c r="H24" s="987"/>
    </row>
    <row customHeight="1" ht="36">
      <c r="A25" s="847" t="s">
        <v>2011</v>
      </c>
      <c r="B25" s="847"/>
      <c r="C25" s="985" t="s">
        <v>2012</v>
      </c>
      <c r="D25" s="847"/>
      <c r="E25" s="847"/>
      <c r="F25" s="987"/>
      <c r="G25" s="987"/>
      <c r="H25" s="987"/>
    </row>
    <row customHeight="1" ht="27">
      <c r="A26" s="847" t="s">
        <v>2013</v>
      </c>
      <c r="B26" s="847"/>
      <c r="C26" s="985" t="s">
        <v>2014</v>
      </c>
      <c r="D26" s="847"/>
      <c r="E26" s="847"/>
      <c r="F26" s="987"/>
      <c r="G26" s="987"/>
      <c r="H26" s="987"/>
    </row>
    <row customHeight="1" ht="36">
      <c r="A27" s="847" t="s">
        <v>2015</v>
      </c>
      <c r="B27" s="847"/>
      <c r="C27" s="985" t="s">
        <v>2016</v>
      </c>
      <c r="D27" s="847"/>
      <c r="E27" s="847"/>
      <c r="F27" s="987"/>
      <c r="G27" s="987"/>
      <c r="H27" s="987"/>
    </row>
    <row customHeight="1" ht="28.5">
      <c r="A28" s="847" t="s">
        <v>2017</v>
      </c>
      <c r="B28" s="847"/>
      <c r="C28" s="985" t="s">
        <v>2018</v>
      </c>
      <c r="D28" s="847"/>
      <c r="E28" s="847"/>
      <c r="F28" s="987"/>
      <c r="G28" s="987"/>
      <c r="H28" s="987"/>
    </row>
    <row customHeight="1" ht="126">
      <c r="A29" s="847" t="s">
        <v>2019</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2021</v>
      </c>
    </row>
    <row customHeight="1" ht="36">
      <c r="A30" s="847" t="s">
        <v>2022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2028</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5FC4D6-098F-4E95-67A2-0.D482CE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2029</v>
      </c>
      <c r="D1" s="899"/>
      <c r="E1" s="899"/>
      <c r="F1" s="899"/>
      <c r="G1" s="899"/>
      <c r="H1" s="899" t="s">
        <v>2030</v>
      </c>
      <c r="I1" s="899"/>
      <c r="J1" s="899"/>
      <c r="K1" s="899"/>
      <c r="L1" s="899"/>
      <c r="M1" s="899" t="s">
        <v>2031</v>
      </c>
      <c r="N1" s="899" t="s">
        <v>2032</v>
      </c>
      <c r="O1" s="2593" t="s">
        <v>2033</v>
      </c>
      <c r="P1" s="2593"/>
      <c r="Q1" s="2593"/>
      <c r="R1" s="2593"/>
      <c r="S1" s="2593"/>
      <c r="T1" s="2593" t="s">
        <v>2031</v>
      </c>
      <c r="U1" s="2593"/>
      <c r="V1" s="2593"/>
      <c r="W1" s="2593"/>
      <c r="X1" s="2593"/>
      <c r="Y1" s="1000"/>
      <c r="Z1" s="2593" t="s">
        <v>2034</v>
      </c>
      <c r="AA1" s="2593"/>
      <c r="AB1" s="2593"/>
      <c r="AC1" s="2593"/>
      <c r="AD1" s="2593"/>
    </row>
    <row customHeight="1" ht="18">
      <c r="A2" s="847"/>
      <c r="B2" s="847"/>
      <c r="C2" s="842" t="s">
        <v>817</v>
      </c>
      <c r="D2" s="842" t="s">
        <v>863</v>
      </c>
      <c r="E2" s="842" t="s">
        <v>916</v>
      </c>
      <c r="F2" s="842" t="s">
        <v>903</v>
      </c>
      <c r="G2" s="842" t="s">
        <v>1638</v>
      </c>
      <c r="H2" s="844"/>
      <c r="I2" s="844"/>
      <c r="J2" s="844"/>
      <c r="K2" s="844"/>
      <c r="L2" s="844"/>
      <c r="M2" s="844"/>
      <c r="N2" s="844"/>
      <c r="O2" s="842" t="s">
        <v>817</v>
      </c>
      <c r="P2" s="842" t="s">
        <v>863</v>
      </c>
      <c r="Q2" s="842" t="s">
        <v>903</v>
      </c>
      <c r="R2" s="842" t="s">
        <v>916</v>
      </c>
      <c r="S2" s="842" t="s">
        <v>1638</v>
      </c>
      <c r="T2" s="842" t="s">
        <v>817</v>
      </c>
      <c r="U2" s="842" t="s">
        <v>863</v>
      </c>
      <c r="V2" s="842" t="s">
        <v>903</v>
      </c>
      <c r="W2" s="842" t="s">
        <v>916</v>
      </c>
      <c r="X2" s="842" t="s">
        <v>1638</v>
      </c>
      <c r="Y2" s="842"/>
      <c r="Z2" s="842" t="s">
        <v>817</v>
      </c>
      <c r="AA2" s="851" t="s">
        <v>863</v>
      </c>
      <c r="AB2" s="842" t="s">
        <v>903</v>
      </c>
      <c r="AC2" s="842" t="s">
        <v>916</v>
      </c>
      <c r="AD2" s="842" t="s">
        <v>1638</v>
      </c>
    </row>
    <row customHeight="1" ht="162">
      <c r="A3" s="846" t="s">
        <v>26</v>
      </c>
      <c r="B3" s="846"/>
      <c r="C3" s="2597" t="s">
        <v>2035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2036</v>
      </c>
      <c r="AA3" s="844" t="s">
        <v>2037</v>
      </c>
      <c r="AB3" s="847" t="s">
        <v>2038</v>
      </c>
      <c r="AC3" s="847" t="s">
        <v>2039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2040</v>
      </c>
      <c r="G11" s="2600"/>
      <c r="H11" s="899" t="s">
        <v>2041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2042</v>
      </c>
      <c r="U11" s="844" t="s">
        <v>2043</v>
      </c>
      <c r="V11" s="844"/>
      <c r="W11" s="844"/>
      <c r="X11" s="844"/>
      <c r="Y11" s="1001"/>
      <c r="Z11" s="847" t="s">
        <v>2044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2046</v>
      </c>
      <c r="U12" s="844" t="s">
        <v>2047</v>
      </c>
      <c r="V12" s="844"/>
      <c r="W12" s="844"/>
      <c r="X12" s="844"/>
      <c r="Y12" s="1001"/>
      <c r="Z12" s="847" t="s">
        <v>2048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2050</v>
      </c>
      <c r="U13" s="845" t="s">
        <v>2051</v>
      </c>
      <c r="V13" s="845"/>
      <c r="W13" s="845"/>
      <c r="X13" s="844"/>
      <c r="Y13" s="1001"/>
      <c r="Z13" s="847" t="s">
        <v>2052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2054</v>
      </c>
      <c r="AA14" s="850" t="s">
        <v>2054</v>
      </c>
      <c r="AB14" s="847"/>
      <c r="AC14" s="847"/>
      <c r="AD14" s="847"/>
    </row>
    <row customHeight="1" ht="108">
      <c r="A15" s="2594"/>
      <c r="B15" s="900">
        <v>5</v>
      </c>
      <c r="C15" s="2601"/>
      <c r="D15" s="2601"/>
      <c r="E15" s="2601"/>
      <c r="F15" s="2601"/>
      <c r="G15" s="2601"/>
      <c r="H15" s="2595" t="s">
        <v>2055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2041</v>
      </c>
      <c r="D18" s="968" t="s">
        <v>2041</v>
      </c>
      <c r="E18" s="844" t="s">
        <v>2041</v>
      </c>
      <c r="F18" s="844" t="s">
        <v>2041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2058</v>
      </c>
      <c r="U18" s="847" t="s">
        <v>2059</v>
      </c>
      <c r="V18" s="847" t="s">
        <v>2060</v>
      </c>
      <c r="W18" s="847" t="s">
        <v>2061</v>
      </c>
      <c r="X18" s="844"/>
      <c r="Y18" s="1001"/>
      <c r="Z18" s="847" t="s">
        <v>2062</v>
      </c>
      <c r="AA18" s="850" t="s">
        <v>2063</v>
      </c>
      <c r="AB18" s="850" t="s">
        <v>2063</v>
      </c>
      <c r="AC18" s="850" t="s">
        <v>2063</v>
      </c>
      <c r="AD18" s="847"/>
    </row>
    <row customHeight="1" ht="36">
      <c r="A19" s="846"/>
      <c r="B19" s="900">
        <v>2</v>
      </c>
      <c r="C19" s="844" t="s">
        <v>2045</v>
      </c>
      <c r="D19" s="968" t="s">
        <v>2045</v>
      </c>
      <c r="E19" s="844" t="s">
        <v>2045</v>
      </c>
      <c r="F19" s="844" t="s">
        <v>2045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2064</v>
      </c>
      <c r="U19" s="847" t="s">
        <v>2065</v>
      </c>
      <c r="V19" s="847" t="s">
        <v>2066</v>
      </c>
      <c r="W19" s="847" t="s">
        <v>2067</v>
      </c>
      <c r="X19" s="844"/>
      <c r="Y19" s="1001"/>
      <c r="Z19" s="847" t="s">
        <v>2068</v>
      </c>
      <c r="AA19" s="850" t="s">
        <v>2068</v>
      </c>
      <c r="AB19" s="850" t="s">
        <v>2068</v>
      </c>
      <c r="AC19" s="850" t="s">
        <v>2068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718</v>
      </c>
      <c r="P20" s="958" t="s">
        <v>718</v>
      </c>
      <c r="Q20" s="958" t="s">
        <v>718</v>
      </c>
      <c r="R20" s="958" t="s">
        <v>718</v>
      </c>
      <c r="S20" s="958"/>
      <c r="T20" s="965" t="s">
        <v>2069</v>
      </c>
      <c r="U20" s="847" t="s">
        <v>2070</v>
      </c>
      <c r="V20" s="847" t="s">
        <v>2071</v>
      </c>
      <c r="W20" s="847" t="s">
        <v>2072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2073</v>
      </c>
      <c r="U21" s="847"/>
      <c r="V21" s="847"/>
      <c r="W21" s="847"/>
      <c r="X21" s="844"/>
      <c r="Y21" s="1001"/>
      <c r="Z21" s="847" t="s">
        <v>2074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738</v>
      </c>
      <c r="R24" s="958"/>
      <c r="S24" s="958"/>
      <c r="T24" s="965"/>
      <c r="U24" s="847"/>
      <c r="V24" s="847" t="s">
        <v>2077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745</v>
      </c>
      <c r="R25" s="958" t="s">
        <v>314</v>
      </c>
      <c r="S25" s="958"/>
      <c r="T25" s="965" t="s">
        <v>2078</v>
      </c>
      <c r="U25" s="847" t="s">
        <v>2078</v>
      </c>
      <c r="V25" s="847" t="s">
        <v>2078</v>
      </c>
      <c r="W25" s="847" t="s">
        <v>2078</v>
      </c>
      <c r="X25" s="844"/>
      <c r="Y25" s="1001"/>
      <c r="Z25" s="847"/>
      <c r="AA25" s="850"/>
      <c r="AB25" s="847"/>
      <c r="AC25" s="847"/>
      <c r="AD25" s="847"/>
    </row>
    <row customHeight="1" ht="18">
      <c r="A26" s="846"/>
      <c r="B26" s="900">
        <v>9</v>
      </c>
      <c r="C26" s="844" t="s">
        <v>662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734</v>
      </c>
      <c r="P26" s="958" t="s">
        <v>728</v>
      </c>
      <c r="Q26" s="958" t="s">
        <v>2079</v>
      </c>
      <c r="R26" s="958" t="s">
        <v>728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2080</v>
      </c>
      <c r="V26" s="965" t="s">
        <v>2080</v>
      </c>
      <c r="W26" s="965" t="s">
        <v>2080</v>
      </c>
      <c r="X26" s="844"/>
      <c r="Y26" s="1001"/>
      <c r="Z26" s="847"/>
      <c r="AA26" s="850"/>
      <c r="AB26" s="847"/>
      <c r="AC26" s="847"/>
      <c r="AD26" s="847"/>
    </row>
    <row customHeight="1" ht="18">
      <c r="A27" s="846"/>
      <c r="B27" s="900">
        <v>10</v>
      </c>
      <c r="C27" s="844" t="s">
        <v>666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736</v>
      </c>
      <c r="P27" s="958" t="s">
        <v>730</v>
      </c>
      <c r="Q27" s="958" t="s">
        <v>2081</v>
      </c>
      <c r="R27" s="958" t="s">
        <v>730</v>
      </c>
      <c r="S27" s="958"/>
      <c r="T27" s="965" t="s">
        <v>2082</v>
      </c>
      <c r="U27" s="965" t="s">
        <v>2082</v>
      </c>
      <c r="V27" s="965" t="s">
        <v>2082</v>
      </c>
      <c r="W27" s="965" t="s">
        <v>2082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738</v>
      </c>
      <c r="P28" s="958"/>
      <c r="Q28" s="958"/>
      <c r="R28" s="958"/>
      <c r="S28" s="958"/>
      <c r="T28" s="965" t="s">
        <v>2083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745</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2084</v>
      </c>
      <c r="V29" s="847"/>
      <c r="W29" s="847" t="s">
        <v>2084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747</v>
      </c>
      <c r="P30" s="958" t="s">
        <v>738</v>
      </c>
      <c r="Q30" s="958" t="s">
        <v>747</v>
      </c>
      <c r="R30" s="958" t="s">
        <v>738</v>
      </c>
      <c r="S30" s="958"/>
      <c r="T30" s="965" t="s">
        <v>2085</v>
      </c>
      <c r="U30" s="847" t="s">
        <v>2085</v>
      </c>
      <c r="V30" s="847" t="s">
        <v>2085</v>
      </c>
      <c r="W30" s="847" t="s">
        <v>2085</v>
      </c>
      <c r="X30" s="844"/>
      <c r="Y30" s="1001"/>
      <c r="Z30" s="847"/>
      <c r="AA30" s="850" t="s">
        <v>2086</v>
      </c>
      <c r="AB30" s="850" t="s">
        <v>2086</v>
      </c>
      <c r="AC30" s="850" t="s">
        <v>2086</v>
      </c>
      <c r="AD30" s="847"/>
    </row>
    <row customHeight="1" ht="18">
      <c r="A31" s="846"/>
      <c r="B31" s="900">
        <v>14</v>
      </c>
      <c r="C31" s="844" t="s">
        <v>2087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2088</v>
      </c>
      <c r="P31" s="958" t="s">
        <v>741</v>
      </c>
      <c r="Q31" s="958" t="s">
        <v>2088</v>
      </c>
      <c r="R31" s="958" t="s">
        <v>741</v>
      </c>
      <c r="S31" s="958"/>
      <c r="T31" s="966" t="s">
        <v>2089</v>
      </c>
      <c r="U31" s="847" t="s">
        <v>2089</v>
      </c>
      <c r="V31" s="847" t="s">
        <v>2089</v>
      </c>
      <c r="W31" s="847" t="s">
        <v>2089</v>
      </c>
      <c r="X31" s="844"/>
      <c r="Y31" s="1001"/>
      <c r="Z31" s="847"/>
      <c r="AA31" s="850"/>
      <c r="AB31" s="850"/>
      <c r="AC31" s="850"/>
      <c r="AD31" s="847"/>
    </row>
    <row customHeight="1" ht="36">
      <c r="A32" s="846"/>
      <c r="B32" s="900">
        <v>15</v>
      </c>
      <c r="C32" s="844" t="s">
        <v>2090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2091</v>
      </c>
      <c r="P32" s="958" t="s">
        <v>743</v>
      </c>
      <c r="Q32" s="958" t="s">
        <v>2091</v>
      </c>
      <c r="R32" s="958" t="s">
        <v>743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2092</v>
      </c>
      <c r="V32" s="847" t="s">
        <v>2092</v>
      </c>
      <c r="W32" s="847" t="s">
        <v>2092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749</v>
      </c>
      <c r="P33" s="958" t="s">
        <v>745</v>
      </c>
      <c r="Q33" s="958" t="s">
        <v>749</v>
      </c>
      <c r="R33" s="958" t="s">
        <v>745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2093</v>
      </c>
      <c r="V33" s="847" t="s">
        <v>2093</v>
      </c>
      <c r="W33" s="847" t="s">
        <v>2094</v>
      </c>
      <c r="X33" s="844"/>
      <c r="Y33" s="1001"/>
      <c r="Z33" s="847"/>
      <c r="AA33" s="850" t="s">
        <v>2095</v>
      </c>
      <c r="AB33" s="850" t="s">
        <v>2095</v>
      </c>
      <c r="AC33" s="850" t="s">
        <v>2095</v>
      </c>
      <c r="AD33" s="847"/>
    </row>
    <row customHeight="1" ht="27">
      <c r="A34" s="846"/>
      <c r="B34" s="900">
        <v>17</v>
      </c>
      <c r="C34" s="844" t="s">
        <v>2096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2097</v>
      </c>
      <c r="P34" s="958" t="s">
        <v>2079</v>
      </c>
      <c r="Q34" s="958" t="s">
        <v>2097</v>
      </c>
      <c r="R34" s="958" t="s">
        <v>2079</v>
      </c>
      <c r="S34" s="958"/>
      <c r="T34" s="967" t="s">
        <v>2098</v>
      </c>
      <c r="U34" s="847" t="s">
        <v>2098</v>
      </c>
      <c r="V34" s="847" t="s">
        <v>2098</v>
      </c>
      <c r="W34" s="847" t="s">
        <v>2099</v>
      </c>
      <c r="X34" s="844"/>
      <c r="Y34" s="1001"/>
      <c r="Z34" s="847"/>
      <c r="AA34" s="850"/>
      <c r="AB34" s="847"/>
      <c r="AC34" s="847"/>
      <c r="AD34" s="847"/>
    </row>
    <row customHeight="1" ht="45">
      <c r="A35" s="846"/>
      <c r="B35" s="900">
        <v>18</v>
      </c>
      <c r="C35" s="844" t="s">
        <v>2100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2101</v>
      </c>
      <c r="P35" s="958" t="s">
        <v>2081</v>
      </c>
      <c r="Q35" s="958" t="s">
        <v>2101</v>
      </c>
      <c r="R35" s="958" t="s">
        <v>2081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2102</v>
      </c>
      <c r="V35" s="847" t="s">
        <v>2102</v>
      </c>
      <c r="W35" s="847" t="s">
        <v>2102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751</v>
      </c>
      <c r="P36" s="958" t="s">
        <v>747</v>
      </c>
      <c r="Q36" s="958" t="s">
        <v>751</v>
      </c>
      <c r="R36" s="958" t="s">
        <v>747</v>
      </c>
      <c r="S36" s="958"/>
      <c r="T36" s="965" t="s">
        <v>2103</v>
      </c>
      <c r="U36" s="847" t="s">
        <v>2103</v>
      </c>
      <c r="V36" s="847" t="s">
        <v>2103</v>
      </c>
      <c r="W36" s="847" t="s">
        <v>2103</v>
      </c>
      <c r="X36" s="844"/>
      <c r="Y36" s="1001"/>
      <c r="Z36" s="847"/>
      <c r="AA36" s="850"/>
      <c r="AB36" s="847"/>
      <c r="AC36" s="847"/>
      <c r="AD36" s="847"/>
    </row>
    <row customHeight="1" ht="18">
      <c r="A37" s="846"/>
      <c r="B37" s="900">
        <v>20</v>
      </c>
      <c r="C37" s="844" t="s">
        <v>2104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2105</v>
      </c>
      <c r="P37" s="958" t="s">
        <v>2088</v>
      </c>
      <c r="Q37" s="958" t="s">
        <v>2105</v>
      </c>
      <c r="R37" s="958" t="s">
        <v>2088</v>
      </c>
      <c r="S37" s="958"/>
      <c r="T37" s="965" t="s">
        <v>2106</v>
      </c>
      <c r="U37" s="847" t="s">
        <v>2106</v>
      </c>
      <c r="V37" s="847" t="s">
        <v>2106</v>
      </c>
      <c r="W37" s="847" t="s">
        <v>2106</v>
      </c>
      <c r="X37" s="844"/>
      <c r="Y37" s="1001"/>
      <c r="Z37" s="847"/>
      <c r="AA37" s="850"/>
      <c r="AB37" s="847"/>
      <c r="AC37" s="847"/>
      <c r="AD37" s="847"/>
    </row>
    <row customHeight="1" ht="18">
      <c r="A38" s="846"/>
      <c r="B38" s="900">
        <v>21</v>
      </c>
      <c r="C38" s="844" t="s">
        <v>2107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2108</v>
      </c>
      <c r="P38" s="958" t="s">
        <v>2091</v>
      </c>
      <c r="Q38" s="958" t="s">
        <v>2108</v>
      </c>
      <c r="R38" s="958" t="s">
        <v>2091</v>
      </c>
      <c r="S38" s="958"/>
      <c r="T38" s="965" t="s">
        <v>2109</v>
      </c>
      <c r="U38" s="847" t="s">
        <v>2109</v>
      </c>
      <c r="V38" s="847" t="s">
        <v>2109</v>
      </c>
      <c r="W38" s="847" t="s">
        <v>2109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755</v>
      </c>
      <c r="P39" s="958" t="s">
        <v>749</v>
      </c>
      <c r="Q39" s="958" t="s">
        <v>755</v>
      </c>
      <c r="R39" s="958" t="s">
        <v>749</v>
      </c>
      <c r="S39" s="958"/>
      <c r="T39" s="965" t="s">
        <v>2110</v>
      </c>
      <c r="U39" s="847" t="s">
        <v>2111</v>
      </c>
      <c r="V39" s="847" t="s">
        <v>2112</v>
      </c>
      <c r="W39" s="847" t="s">
        <v>2113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2114</v>
      </c>
      <c r="P40" s="958" t="s">
        <v>751</v>
      </c>
      <c r="Q40" s="958" t="s">
        <v>2114</v>
      </c>
      <c r="R40" s="958" t="s">
        <v>751</v>
      </c>
      <c r="S40" s="958"/>
      <c r="T40" s="844" t="s">
        <v>2115</v>
      </c>
      <c r="U40" s="844" t="s">
        <v>2115</v>
      </c>
      <c r="V40" s="844" t="s">
        <v>2115</v>
      </c>
      <c r="W40" s="844" t="s">
        <v>2115</v>
      </c>
      <c r="X40" s="844"/>
      <c r="Y40" s="1001"/>
      <c r="Z40" s="847" t="s">
        <v>2116</v>
      </c>
      <c r="AA40" s="850" t="s">
        <v>2116</v>
      </c>
      <c r="AB40" s="850" t="s">
        <v>2116</v>
      </c>
      <c r="AC40" s="850" t="s">
        <v>2116</v>
      </c>
      <c r="AD40" s="847"/>
    </row>
    <row customHeight="1" ht="27">
      <c r="A41" s="846"/>
      <c r="B41" s="900">
        <v>24</v>
      </c>
      <c r="C41" s="844" t="s">
        <v>2117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2118</v>
      </c>
      <c r="P41" s="958" t="s">
        <v>2105</v>
      </c>
      <c r="Q41" s="958" t="s">
        <v>2118</v>
      </c>
      <c r="R41" s="958" t="s">
        <v>2105</v>
      </c>
      <c r="S41" s="958"/>
      <c r="T41" s="844" t="s">
        <v>2119</v>
      </c>
      <c r="U41" s="844" t="s">
        <v>2119</v>
      </c>
      <c r="V41" s="844" t="s">
        <v>2119</v>
      </c>
      <c r="W41" s="844" t="s">
        <v>2119</v>
      </c>
      <c r="X41" s="844"/>
      <c r="Y41" s="1001"/>
      <c r="Z41" s="847" t="s">
        <v>2120</v>
      </c>
      <c r="AA41" s="847" t="s">
        <v>2120</v>
      </c>
      <c r="AB41" s="847" t="s">
        <v>2120</v>
      </c>
      <c r="AC41" s="847" t="s">
        <v>2120</v>
      </c>
      <c r="AD41" s="847"/>
    </row>
    <row customHeight="1" ht="27">
      <c r="A42" s="846"/>
      <c r="B42" s="900">
        <v>25</v>
      </c>
      <c r="C42" s="844" t="s">
        <v>2121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2122</v>
      </c>
      <c r="P42" s="958" t="s">
        <v>2108</v>
      </c>
      <c r="Q42" s="958" t="s">
        <v>2122</v>
      </c>
      <c r="R42" s="958" t="s">
        <v>2108</v>
      </c>
      <c r="S42" s="958"/>
      <c r="T42" s="844" t="s">
        <v>2123</v>
      </c>
      <c r="U42" s="844" t="s">
        <v>2123</v>
      </c>
      <c r="V42" s="844" t="s">
        <v>2123</v>
      </c>
      <c r="W42" s="844" t="s">
        <v>2123</v>
      </c>
      <c r="X42" s="844"/>
      <c r="Y42" s="1001"/>
      <c r="Z42" s="847" t="s">
        <v>2124</v>
      </c>
      <c r="AA42" s="847" t="s">
        <v>2124</v>
      </c>
      <c r="AB42" s="847" t="s">
        <v>2124</v>
      </c>
      <c r="AC42" s="847" t="s">
        <v>2124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2125</v>
      </c>
      <c r="P43" s="958" t="s">
        <v>755</v>
      </c>
      <c r="Q43" s="958" t="s">
        <v>2125</v>
      </c>
      <c r="R43" s="958" t="s">
        <v>755</v>
      </c>
      <c r="S43" s="958"/>
      <c r="T43" s="844" t="s">
        <v>2126</v>
      </c>
      <c r="U43" s="844" t="s">
        <v>2126</v>
      </c>
      <c r="V43" s="844" t="s">
        <v>2126</v>
      </c>
      <c r="W43" s="844" t="s">
        <v>2126</v>
      </c>
      <c r="X43" s="844"/>
      <c r="Y43" s="1001"/>
      <c r="Z43" s="847" t="s">
        <v>2127</v>
      </c>
      <c r="AA43" s="847" t="s">
        <v>2127</v>
      </c>
      <c r="AB43" s="847" t="s">
        <v>2127</v>
      </c>
      <c r="AC43" s="847" t="s">
        <v>2127</v>
      </c>
      <c r="AD43" s="847"/>
    </row>
    <row customHeight="1" ht="27">
      <c r="A44" s="846"/>
      <c r="B44" s="900">
        <v>27</v>
      </c>
      <c r="C44" s="844" t="s">
        <v>2128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2129</v>
      </c>
      <c r="P44" s="958" t="s">
        <v>2130</v>
      </c>
      <c r="Q44" s="958" t="s">
        <v>2129</v>
      </c>
      <c r="R44" s="958" t="s">
        <v>2130</v>
      </c>
      <c r="S44" s="958"/>
      <c r="T44" s="844" t="s">
        <v>2119</v>
      </c>
      <c r="U44" s="844" t="s">
        <v>2119</v>
      </c>
      <c r="V44" s="844" t="s">
        <v>2119</v>
      </c>
      <c r="W44" s="844" t="s">
        <v>2119</v>
      </c>
      <c r="X44" s="844"/>
      <c r="Y44" s="1001"/>
      <c r="Z44" s="847" t="s">
        <v>2131</v>
      </c>
      <c r="AA44" s="847" t="s">
        <v>2131</v>
      </c>
      <c r="AB44" s="847" t="s">
        <v>2131</v>
      </c>
      <c r="AC44" s="847" t="s">
        <v>2131</v>
      </c>
      <c r="AD44" s="847"/>
    </row>
    <row customHeight="1" ht="27">
      <c r="A45" s="846"/>
      <c r="B45" s="900">
        <v>28</v>
      </c>
      <c r="C45" s="844" t="s">
        <v>2132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2133</v>
      </c>
      <c r="P45" s="958" t="s">
        <v>2134</v>
      </c>
      <c r="Q45" s="958" t="s">
        <v>2133</v>
      </c>
      <c r="R45" s="958" t="s">
        <v>2134</v>
      </c>
      <c r="S45" s="958"/>
      <c r="T45" s="844" t="s">
        <v>2123</v>
      </c>
      <c r="U45" s="844" t="s">
        <v>2123</v>
      </c>
      <c r="V45" s="844" t="s">
        <v>2123</v>
      </c>
      <c r="W45" s="844" t="s">
        <v>2123</v>
      </c>
      <c r="X45" s="844"/>
      <c r="Y45" s="1001"/>
      <c r="Z45" s="847" t="s">
        <v>2135</v>
      </c>
      <c r="AA45" s="847" t="s">
        <v>2135</v>
      </c>
      <c r="AB45" s="847" t="s">
        <v>2135</v>
      </c>
      <c r="AC45" s="847" t="s">
        <v>2135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2136</v>
      </c>
      <c r="P46" s="958" t="s">
        <v>2114</v>
      </c>
      <c r="Q46" s="958" t="s">
        <v>2136</v>
      </c>
      <c r="R46" s="958" t="s">
        <v>2114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2137</v>
      </c>
      <c r="V46" s="844" t="s">
        <v>2137</v>
      </c>
      <c r="W46" s="844" t="s">
        <v>2137</v>
      </c>
      <c r="X46" s="844"/>
      <c r="Y46" s="1001"/>
      <c r="Z46" s="847" t="s">
        <v>2138</v>
      </c>
      <c r="AA46" s="847" t="s">
        <v>2139</v>
      </c>
      <c r="AB46" s="847" t="s">
        <v>2139</v>
      </c>
      <c r="AC46" s="847" t="s">
        <v>2139</v>
      </c>
      <c r="AD46" s="847"/>
    </row>
    <row customHeight="1" ht="54">
      <c r="A47" s="846"/>
      <c r="B47" s="900">
        <v>30</v>
      </c>
      <c r="C47" s="844" t="s">
        <v>2140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2141</v>
      </c>
      <c r="P47" s="958" t="s">
        <v>2118</v>
      </c>
      <c r="Q47" s="958" t="s">
        <v>2141</v>
      </c>
      <c r="R47" s="958" t="s">
        <v>2118</v>
      </c>
      <c r="S47" s="958"/>
      <c r="T47" s="844" t="s">
        <v>2142</v>
      </c>
      <c r="U47" s="844" t="s">
        <v>2142</v>
      </c>
      <c r="V47" s="844" t="s">
        <v>2142</v>
      </c>
      <c r="W47" s="844" t="s">
        <v>2142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2125</v>
      </c>
      <c r="Q48" s="958" t="s">
        <v>2143</v>
      </c>
      <c r="R48" s="958" t="s">
        <v>2125</v>
      </c>
      <c r="S48" s="958"/>
      <c r="T48" s="844"/>
      <c r="U48" s="844" t="s">
        <v>2144</v>
      </c>
      <c r="V48" s="844" t="s">
        <v>2145</v>
      </c>
      <c r="W48" s="844" t="s">
        <v>2145</v>
      </c>
      <c r="X48" s="844"/>
      <c r="Y48" s="1001"/>
      <c r="Z48" s="847"/>
      <c r="AA48" s="850" t="s">
        <v>2139</v>
      </c>
      <c r="AB48" s="850" t="s">
        <v>2139</v>
      </c>
      <c r="AC48" s="850" t="s">
        <v>2139</v>
      </c>
      <c r="AD48" s="847"/>
    </row>
    <row customHeight="1" ht="54">
      <c r="A49" s="846"/>
      <c r="B49" s="900">
        <v>32</v>
      </c>
      <c r="C49" s="844" t="s">
        <v>2146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2129</v>
      </c>
      <c r="Q49" s="958" t="s">
        <v>2147</v>
      </c>
      <c r="R49" s="958" t="s">
        <v>2129</v>
      </c>
      <c r="S49" s="958"/>
      <c r="T49" s="844"/>
      <c r="U49" s="844" t="s">
        <v>2142</v>
      </c>
      <c r="V49" s="844" t="s">
        <v>2142</v>
      </c>
      <c r="W49" s="844" t="s">
        <v>2142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2143</v>
      </c>
      <c r="P50" s="958" t="s">
        <v>2136</v>
      </c>
      <c r="Q50" s="958" t="s">
        <v>2148</v>
      </c>
      <c r="R50" s="958" t="s">
        <v>2136</v>
      </c>
      <c r="S50" s="958"/>
      <c r="T50" s="844" t="s">
        <v>2149</v>
      </c>
      <c r="U50" s="844" t="s">
        <v>2150</v>
      </c>
      <c r="V50" s="844" t="s">
        <v>2151</v>
      </c>
      <c r="W50" s="844" t="s">
        <v>2152</v>
      </c>
      <c r="X50" s="844"/>
      <c r="Y50" s="1001"/>
      <c r="Z50" s="847" t="s">
        <v>2153</v>
      </c>
      <c r="AA50" s="850" t="s">
        <v>2154</v>
      </c>
      <c r="AB50" s="850" t="s">
        <v>2154</v>
      </c>
      <c r="AC50" s="850" t="s">
        <v>2154</v>
      </c>
      <c r="AD50" s="847"/>
    </row>
    <row customHeight="1" ht="27">
      <c r="A51" s="846"/>
      <c r="B51" s="900">
        <v>34</v>
      </c>
      <c r="C51" s="844" t="s">
        <v>2155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2156</v>
      </c>
      <c r="U51" s="844"/>
      <c r="V51" s="844"/>
      <c r="W51" s="844"/>
      <c r="X51" s="844"/>
      <c r="Y51" s="1001"/>
      <c r="Z51" s="847"/>
      <c r="AA51" s="850"/>
      <c r="AB51" s="850"/>
      <c r="AC51" s="850"/>
      <c r="AD51" s="847"/>
    </row>
    <row customHeight="1" ht="36">
      <c r="A52" s="846"/>
      <c r="B52" s="900">
        <v>35</v>
      </c>
      <c r="C52" s="844" t="s">
        <v>2049</v>
      </c>
      <c r="D52" s="968" t="s">
        <v>2049</v>
      </c>
      <c r="E52" s="844" t="s">
        <v>2049</v>
      </c>
      <c r="F52" s="844" t="s">
        <v>2049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2157</v>
      </c>
      <c r="U52" s="844" t="s">
        <v>2158</v>
      </c>
      <c r="V52" s="844" t="s">
        <v>2159</v>
      </c>
      <c r="W52" s="844" t="s">
        <v>2160</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331</v>
      </c>
      <c r="Q53" s="958" t="s">
        <v>331</v>
      </c>
      <c r="R53" s="958" t="s">
        <v>331</v>
      </c>
      <c r="S53" s="958"/>
      <c r="T53" s="844" t="s">
        <v>2161</v>
      </c>
      <c r="U53" s="844" t="s">
        <v>2161</v>
      </c>
      <c r="V53" s="844" t="s">
        <v>2161</v>
      </c>
      <c r="W53" s="844" t="s">
        <v>2161</v>
      </c>
      <c r="X53" s="844"/>
      <c r="Y53" s="1001"/>
      <c r="Z53" s="847"/>
      <c r="AA53" s="850"/>
      <c r="AB53" s="847"/>
      <c r="AC53" s="847"/>
      <c r="AD53" s="847"/>
    </row>
    <row customHeight="1" ht="18">
      <c r="A54" s="846"/>
      <c r="B54" s="900">
        <v>37</v>
      </c>
      <c r="C54" s="844" t="s">
        <v>2055</v>
      </c>
      <c r="D54" s="968" t="s">
        <v>2055</v>
      </c>
      <c r="E54" s="844" t="s">
        <v>2055</v>
      </c>
      <c r="F54" s="844" t="s">
        <v>2055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2162</v>
      </c>
      <c r="V55" s="844" t="s">
        <v>2162</v>
      </c>
      <c r="W55" s="844" t="s">
        <v>2162</v>
      </c>
      <c r="X55" s="844"/>
      <c r="Y55" s="1001"/>
      <c r="Z55" s="847" t="s">
        <v>2163</v>
      </c>
      <c r="AA55" s="847" t="s">
        <v>2163</v>
      </c>
      <c r="AB55" s="847" t="s">
        <v>2163</v>
      </c>
      <c r="AC55" s="847" t="s">
        <v>2163</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2164</v>
      </c>
      <c r="V56" s="844" t="s">
        <v>2164</v>
      </c>
      <c r="W56" s="844" t="s">
        <v>2164</v>
      </c>
      <c r="X56" s="844"/>
      <c r="Y56" s="1001"/>
      <c r="Z56" s="847" t="s">
        <v>768</v>
      </c>
      <c r="AA56" s="847" t="s">
        <v>768</v>
      </c>
      <c r="AB56" s="847" t="s">
        <v>768</v>
      </c>
      <c r="AC56" s="847" t="s">
        <v>768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2165</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2166</v>
      </c>
      <c r="V57" s="844" t="s">
        <v>2166</v>
      </c>
      <c r="W57" s="844" t="s">
        <v>2166</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891</v>
      </c>
      <c r="P58" s="958" t="s">
        <v>805</v>
      </c>
      <c r="Q58" s="958" t="s">
        <v>805</v>
      </c>
      <c r="R58" s="958" t="s">
        <v>805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2167</v>
      </c>
      <c r="V58" s="844" t="s">
        <v>2167</v>
      </c>
      <c r="W58" s="844" t="s">
        <v>2167</v>
      </c>
      <c r="X58" s="844"/>
      <c r="Y58" s="1001"/>
      <c r="Z58" s="847"/>
      <c r="AA58" s="850"/>
      <c r="AB58" s="847"/>
      <c r="AC58" s="847"/>
      <c r="AD58" s="847"/>
    </row>
    <row customHeight="1" ht="36">
      <c r="A59" s="846"/>
      <c r="B59" s="900">
        <v>42</v>
      </c>
      <c r="C59" s="844">
        <v>3</v>
      </c>
      <c r="D59" s="968" t="s">
        <v>2155</v>
      </c>
      <c r="E59" s="844" t="s">
        <v>2155</v>
      </c>
      <c r="F59" s="844" t="s">
        <v>2155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2168</v>
      </c>
      <c r="V59" s="844" t="s">
        <v>2169</v>
      </c>
      <c r="W59" s="844" t="s">
        <v>2170</v>
      </c>
      <c r="X59" s="844"/>
      <c r="Y59" s="1001"/>
      <c r="Z59" s="847"/>
      <c r="AA59" s="850"/>
      <c r="AB59" s="847"/>
      <c r="AC59" s="847"/>
      <c r="AD59" s="847"/>
    </row>
    <row customHeight="1" ht="81">
      <c r="A60" s="846"/>
      <c r="B60" s="900">
        <v>43</v>
      </c>
      <c r="C60" s="844" t="s">
        <v>2171</v>
      </c>
      <c r="D60" s="968" t="s">
        <v>2171</v>
      </c>
      <c r="E60" s="844" t="s">
        <v>2171</v>
      </c>
      <c r="F60" s="844" t="s">
        <v>2171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639</v>
      </c>
      <c r="U60" s="844" t="s">
        <v>639</v>
      </c>
      <c r="V60" s="844" t="s">
        <v>639</v>
      </c>
      <c r="W60" s="844" t="s">
        <v>639</v>
      </c>
      <c r="X60" s="844"/>
      <c r="Y60" s="1001"/>
      <c r="Z60" s="847" t="s">
        <v>2172</v>
      </c>
      <c r="AA60" s="850" t="s">
        <v>2173</v>
      </c>
      <c r="AB60" s="847" t="s">
        <v>2174</v>
      </c>
      <c r="AC60" s="847" t="s">
        <v>2173</v>
      </c>
      <c r="AD60" s="847"/>
    </row>
    <row customHeight="1" ht="9">
      <c r="A61" s="846"/>
      <c r="B61" s="900">
        <v>44</v>
      </c>
      <c r="C61" s="844"/>
      <c r="D61" s="968" t="s">
        <v>2175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2176</v>
      </c>
      <c r="V61" s="844"/>
      <c r="W61" s="844"/>
      <c r="X61" s="844"/>
      <c r="Y61" s="1001"/>
      <c r="Z61" s="847"/>
      <c r="AA61" s="850"/>
      <c r="AB61" s="847"/>
      <c r="AC61" s="847"/>
      <c r="AD61" s="847"/>
    </row>
    <row customHeight="1" ht="9">
      <c r="A62" s="846"/>
      <c r="B62" s="900">
        <v>45</v>
      </c>
      <c r="C62" s="844"/>
      <c r="D62" s="968" t="s">
        <v>2177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2178</v>
      </c>
      <c r="V62" s="844"/>
      <c r="W62" s="844"/>
      <c r="X62" s="844"/>
      <c r="Y62" s="1001"/>
      <c r="Z62" s="847"/>
      <c r="AA62" s="850"/>
      <c r="AB62" s="847"/>
      <c r="AC62" s="847"/>
      <c r="AD62" s="847"/>
    </row>
    <row customHeight="1" ht="18">
      <c r="A63" s="846"/>
      <c r="B63" s="900">
        <v>46</v>
      </c>
      <c r="C63" s="844"/>
      <c r="D63" s="968" t="s">
        <v>2179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2180</v>
      </c>
      <c r="V63" s="844"/>
      <c r="W63" s="844"/>
      <c r="X63" s="844"/>
      <c r="Y63" s="1001"/>
      <c r="Z63" s="847"/>
      <c r="AA63" s="850"/>
      <c r="AB63" s="847"/>
      <c r="AC63" s="847"/>
      <c r="AD63" s="847"/>
    </row>
    <row customHeight="1" ht="18">
      <c r="A64" s="846"/>
      <c r="B64" s="900">
        <v>47</v>
      </c>
      <c r="C64" s="844"/>
      <c r="D64" s="968" t="s">
        <v>2181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2182</v>
      </c>
      <c r="V64" s="844"/>
      <c r="W64" s="844"/>
      <c r="X64" s="844"/>
      <c r="Y64" s="1001"/>
      <c r="Z64" s="847"/>
      <c r="AA64" s="850" t="s">
        <v>2183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2096</v>
      </c>
      <c r="Q65" s="958"/>
      <c r="R65" s="958"/>
      <c r="S65" s="958"/>
      <c r="T65" s="844"/>
      <c r="U65" s="844" t="s">
        <v>2184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2100</v>
      </c>
      <c r="Q66" s="958"/>
      <c r="R66" s="958"/>
      <c r="S66" s="958"/>
      <c r="T66" s="844"/>
      <c r="U66" s="844" t="s">
        <v>2185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2186</v>
      </c>
      <c r="Q67" s="958"/>
      <c r="R67" s="958"/>
      <c r="S67" s="958"/>
      <c r="T67" s="844"/>
      <c r="U67" s="844" t="s">
        <v>2187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2188</v>
      </c>
      <c r="Q68" s="958"/>
      <c r="R68" s="958"/>
      <c r="S68" s="958"/>
      <c r="T68" s="844"/>
      <c r="U68" s="844" t="s">
        <v>2189</v>
      </c>
      <c r="V68" s="844"/>
      <c r="W68" s="844"/>
      <c r="X68" s="844"/>
      <c r="Y68" s="1001"/>
      <c r="Z68" s="847"/>
      <c r="AA68" s="850"/>
      <c r="AB68" s="847"/>
      <c r="AC68" s="847"/>
      <c r="AD68" s="847"/>
    </row>
    <row customHeight="1" ht="9">
      <c r="A69" s="846"/>
      <c r="B69" s="900">
        <v>52</v>
      </c>
      <c r="C69" s="844"/>
      <c r="D69" s="968" t="s">
        <v>2190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2191</v>
      </c>
      <c r="V69" s="844"/>
      <c r="W69" s="844"/>
      <c r="X69" s="844"/>
      <c r="Y69" s="1001"/>
      <c r="Z69" s="847"/>
      <c r="AA69" s="850"/>
      <c r="AB69" s="847"/>
      <c r="AC69" s="847"/>
      <c r="AD69" s="847"/>
    </row>
    <row customHeight="1" ht="27">
      <c r="A70" s="846"/>
      <c r="B70" s="900">
        <v>53</v>
      </c>
      <c r="C70" s="844"/>
      <c r="D70" s="968"/>
      <c r="E70" s="844" t="s">
        <v>2175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2192</v>
      </c>
      <c r="W70" s="844"/>
      <c r="X70" s="844"/>
      <c r="Y70" s="1001"/>
      <c r="Z70" s="847"/>
      <c r="AA70" s="850"/>
      <c r="AB70" s="847"/>
      <c r="AC70" s="847"/>
      <c r="AD70" s="847"/>
    </row>
    <row customHeight="1" ht="36">
      <c r="A71" s="846"/>
      <c r="B71" s="900">
        <v>54</v>
      </c>
      <c r="C71" s="844"/>
      <c r="D71" s="968"/>
      <c r="E71" s="844" t="s">
        <v>2177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2193</v>
      </c>
      <c r="W71" s="844"/>
      <c r="X71" s="844"/>
      <c r="Y71" s="1001"/>
      <c r="Z71" s="847"/>
      <c r="AA71" s="850"/>
      <c r="AB71" s="847"/>
      <c r="AC71" s="847"/>
      <c r="AD71" s="847"/>
    </row>
    <row customHeight="1" ht="27">
      <c r="A72" s="846"/>
      <c r="B72" s="900">
        <v>55</v>
      </c>
      <c r="C72" s="844"/>
      <c r="D72" s="968"/>
      <c r="E72" s="844" t="s">
        <v>2179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2194</v>
      </c>
      <c r="W72" s="844"/>
      <c r="X72" s="844"/>
      <c r="Y72" s="1001"/>
      <c r="Z72" s="847"/>
      <c r="AA72" s="850"/>
      <c r="AB72" s="847"/>
      <c r="AC72" s="847"/>
      <c r="AD72" s="847"/>
    </row>
    <row customHeight="1" ht="36">
      <c r="A73" s="846"/>
      <c r="B73" s="900">
        <v>56</v>
      </c>
      <c r="C73" s="844"/>
      <c r="D73" s="968"/>
      <c r="E73" s="844" t="s">
        <v>2181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2195</v>
      </c>
      <c r="W73" s="844"/>
      <c r="X73" s="844"/>
      <c r="Y73" s="1001"/>
      <c r="Z73" s="847"/>
      <c r="AA73" s="850"/>
      <c r="AB73" s="847"/>
      <c r="AC73" s="847"/>
      <c r="AD73" s="847"/>
    </row>
    <row customHeight="1" ht="18">
      <c r="A74" s="846"/>
      <c r="B74" s="900">
        <v>57</v>
      </c>
      <c r="C74" s="844"/>
      <c r="D74" s="968"/>
      <c r="E74" s="844" t="s">
        <v>2190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2196</v>
      </c>
      <c r="W74" s="844"/>
      <c r="X74" s="844"/>
      <c r="Y74" s="1001"/>
      <c r="Z74" s="847"/>
      <c r="AA74" s="850"/>
      <c r="AB74" s="847"/>
      <c r="AC74" s="847"/>
      <c r="AD74" s="847"/>
    </row>
    <row customHeight="1" ht="18">
      <c r="A75" s="846"/>
      <c r="B75" s="900">
        <v>58</v>
      </c>
      <c r="C75" s="844"/>
      <c r="D75" s="968"/>
      <c r="E75" s="844"/>
      <c r="F75" s="844" t="s">
        <v>2175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2197</v>
      </c>
      <c r="X75" s="844"/>
      <c r="Y75" s="1001"/>
      <c r="Z75" s="847"/>
      <c r="AA75" s="850"/>
      <c r="AB75" s="847"/>
      <c r="AC75" s="847"/>
      <c r="AD75" s="847"/>
    </row>
    <row customHeight="1" ht="36">
      <c r="A76" s="846"/>
      <c r="B76" s="900">
        <v>59</v>
      </c>
      <c r="C76" s="844"/>
      <c r="D76" s="968"/>
      <c r="E76" s="844"/>
      <c r="F76" s="844" t="s">
        <v>2177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2198</v>
      </c>
      <c r="X76" s="844"/>
      <c r="Y76" s="1001"/>
      <c r="Z76" s="847"/>
      <c r="AA76" s="850"/>
      <c r="AB76" s="847"/>
      <c r="AC76" s="847"/>
      <c r="AD76" s="847"/>
    </row>
    <row customHeight="1" ht="18">
      <c r="A77" s="846"/>
      <c r="B77" s="900">
        <v>60</v>
      </c>
      <c r="C77" s="844"/>
      <c r="D77" s="968"/>
      <c r="E77" s="844"/>
      <c r="F77" s="844" t="s">
        <v>2179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2199</v>
      </c>
      <c r="X77" s="844"/>
      <c r="Y77" s="1001"/>
      <c r="Z77" s="847"/>
      <c r="AA77" s="850"/>
      <c r="AB77" s="847"/>
      <c r="AC77" s="847"/>
      <c r="AD77" s="847"/>
    </row>
    <row customHeight="1" ht="72">
      <c r="A78" s="846"/>
      <c r="B78" s="900">
        <v>61</v>
      </c>
      <c r="C78" s="844" t="s">
        <v>2175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644</v>
      </c>
      <c r="U78" s="844"/>
      <c r="V78" s="844"/>
      <c r="W78" s="844"/>
      <c r="X78" s="844"/>
      <c r="Y78" s="1001"/>
      <c r="Z78" s="847" t="s">
        <v>2200</v>
      </c>
      <c r="AA78" s="850"/>
      <c r="AB78" s="847"/>
      <c r="AC78" s="847"/>
      <c r="AD78" s="847"/>
    </row>
    <row customHeight="1" ht="36">
      <c r="A79" s="846"/>
      <c r="B79" s="900">
        <v>62</v>
      </c>
      <c r="C79" s="844" t="s">
        <v>2177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2201</v>
      </c>
      <c r="U79" s="844"/>
      <c r="V79" s="844"/>
      <c r="W79" s="844"/>
      <c r="X79" s="844"/>
      <c r="Y79" s="1001"/>
      <c r="Z79" s="847" t="s">
        <v>2202</v>
      </c>
      <c r="AA79" s="850"/>
      <c r="AB79" s="847"/>
      <c r="AC79" s="847"/>
      <c r="AD79" s="847"/>
    </row>
    <row customHeight="1" ht="45">
      <c r="A80" s="846"/>
      <c r="B80" s="900">
        <v>63</v>
      </c>
      <c r="C80" s="844" t="s">
        <v>2179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2203</v>
      </c>
      <c r="U80" s="844"/>
      <c r="V80" s="844"/>
      <c r="W80" s="844"/>
      <c r="X80" s="844"/>
      <c r="Y80" s="1001"/>
      <c r="Z80" s="847" t="s">
        <v>2204</v>
      </c>
      <c r="AA80" s="850"/>
      <c r="AB80" s="847"/>
      <c r="AC80" s="847"/>
      <c r="AD80" s="847"/>
    </row>
    <row customHeight="1" ht="36">
      <c r="A81" s="846"/>
      <c r="B81" s="900">
        <v>64</v>
      </c>
      <c r="C81" s="844" t="s">
        <v>2181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2087</v>
      </c>
      <c r="P81" s="958"/>
      <c r="Q81" s="958"/>
      <c r="R81" s="958"/>
      <c r="S81" s="958"/>
      <c r="T81" s="844" t="s">
        <v>2205</v>
      </c>
      <c r="U81" s="844"/>
      <c r="V81" s="844"/>
      <c r="W81" s="844"/>
      <c r="X81" s="844"/>
      <c r="Y81" s="1001"/>
      <c r="Z81" s="847" t="s">
        <v>2206</v>
      </c>
      <c r="AA81" s="850"/>
      <c r="AB81" s="847"/>
      <c r="AC81" s="847"/>
      <c r="AD81" s="847"/>
    </row>
    <row customHeight="1" ht="90">
      <c r="A82" s="846"/>
      <c r="B82" s="900">
        <v>65</v>
      </c>
      <c r="C82" s="844" t="s">
        <v>2190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2207</v>
      </c>
      <c r="U82" s="844"/>
      <c r="V82" s="844"/>
      <c r="W82" s="844"/>
      <c r="X82" s="844"/>
      <c r="Y82" s="1001"/>
      <c r="Z82" s="847" t="s">
        <v>2208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2096</v>
      </c>
      <c r="P83" s="958"/>
      <c r="Q83" s="958"/>
      <c r="R83" s="958"/>
      <c r="S83" s="958"/>
      <c r="T83" s="844" t="s">
        <v>2209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2210</v>
      </c>
      <c r="P84" s="958"/>
      <c r="Q84" s="958"/>
      <c r="R84" s="958"/>
      <c r="S84" s="958"/>
      <c r="T84" s="844" t="s">
        <v>2211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2100</v>
      </c>
      <c r="P85" s="958"/>
      <c r="Q85" s="958"/>
      <c r="R85" s="958"/>
      <c r="S85" s="958"/>
      <c r="T85" s="844" t="s">
        <v>2212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2213</v>
      </c>
      <c r="P86" s="958"/>
      <c r="Q86" s="958"/>
      <c r="R86" s="958"/>
      <c r="S86" s="958"/>
      <c r="T86" s="844" t="s">
        <v>2214</v>
      </c>
      <c r="U86" s="844"/>
      <c r="V86" s="844"/>
      <c r="W86" s="844"/>
      <c r="X86" s="844"/>
      <c r="Y86" s="1001"/>
      <c r="Z86" s="847"/>
      <c r="AA86" s="850"/>
      <c r="AB86" s="847"/>
      <c r="AC86" s="847"/>
      <c r="AD86" s="847"/>
    </row>
    <row customHeight="1" ht="36">
      <c r="A87" s="846"/>
      <c r="B87" s="900">
        <v>70</v>
      </c>
      <c r="C87" s="844" t="s">
        <v>2215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2216</v>
      </c>
      <c r="U87" s="844"/>
      <c r="V87" s="844"/>
      <c r="W87" s="844"/>
      <c r="X87" s="844"/>
      <c r="Y87" s="1001"/>
      <c r="Z87" s="847"/>
      <c r="AA87" s="850"/>
      <c r="AB87" s="847"/>
      <c r="AC87" s="847"/>
      <c r="AD87" s="847"/>
    </row>
    <row customHeight="1" ht="18">
      <c r="A88" s="846"/>
      <c r="B88" s="900">
        <v>71</v>
      </c>
      <c r="C88" s="844" t="s">
        <v>2217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676</v>
      </c>
      <c r="U88" s="844"/>
      <c r="V88" s="844"/>
      <c r="W88" s="844"/>
      <c r="X88" s="844"/>
      <c r="Y88" s="1001"/>
      <c r="Z88" s="847"/>
      <c r="AA88" s="850"/>
      <c r="AB88" s="847"/>
      <c r="AC88" s="847"/>
      <c r="AD88" s="847"/>
    </row>
    <row customHeight="1" ht="18">
      <c r="A89" s="846"/>
      <c r="B89" s="900">
        <v>72</v>
      </c>
      <c r="C89" s="844" t="s">
        <v>2218</v>
      </c>
      <c r="D89" s="968" t="s">
        <v>2215</v>
      </c>
      <c r="E89" s="844" t="s">
        <v>2215</v>
      </c>
      <c r="F89" s="844" t="s">
        <v>2181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684</v>
      </c>
      <c r="U89" s="844" t="s">
        <v>684</v>
      </c>
      <c r="V89" s="844" t="s">
        <v>684</v>
      </c>
      <c r="W89" s="844" t="s">
        <v>684</v>
      </c>
      <c r="X89" s="844"/>
      <c r="Y89" s="1001"/>
      <c r="Z89" s="847"/>
      <c r="AA89" s="850"/>
      <c r="AB89" s="847"/>
      <c r="AC89" s="847"/>
      <c r="AD89" s="847"/>
    </row>
    <row customHeight="1" ht="27">
      <c r="A90" s="846"/>
      <c r="B90" s="900">
        <v>73</v>
      </c>
      <c r="C90" s="844" t="s">
        <v>2219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686</v>
      </c>
      <c r="U90" s="844"/>
      <c r="V90" s="844"/>
      <c r="W90" s="844"/>
      <c r="X90" s="844"/>
      <c r="Y90" s="1001"/>
      <c r="Z90" s="847"/>
      <c r="AA90" s="850"/>
      <c r="AB90" s="847"/>
      <c r="AC90" s="847"/>
      <c r="AD90" s="847"/>
    </row>
    <row customHeight="1" ht="18">
      <c r="A91" s="846"/>
      <c r="B91" s="900">
        <v>74</v>
      </c>
      <c r="C91" s="844"/>
      <c r="D91" s="968" t="s">
        <v>2217</v>
      </c>
      <c r="E91" s="844" t="s">
        <v>2217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2220</v>
      </c>
      <c r="V91" s="844" t="s">
        <v>2220</v>
      </c>
      <c r="W91" s="844"/>
      <c r="X91" s="844"/>
      <c r="Y91" s="1001"/>
      <c r="Z91" s="847"/>
      <c r="AA91" s="850"/>
      <c r="AB91" s="847"/>
      <c r="AC91" s="847"/>
      <c r="AD91" s="847"/>
    </row>
    <row customHeight="1" ht="27">
      <c r="A92" s="846"/>
      <c r="B92" s="900">
        <v>75</v>
      </c>
      <c r="C92" s="844"/>
      <c r="D92" s="968" t="s">
        <v>2218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2221</v>
      </c>
      <c r="V92" s="844"/>
      <c r="W92" s="844"/>
      <c r="X92" s="844"/>
      <c r="Y92" s="1001"/>
      <c r="Z92" s="847"/>
      <c r="AA92" s="850" t="s">
        <v>2222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2128</v>
      </c>
      <c r="Q93" s="958"/>
      <c r="R93" s="958"/>
      <c r="S93" s="958"/>
      <c r="T93" s="844"/>
      <c r="U93" s="844" t="s">
        <v>2223</v>
      </c>
      <c r="V93" s="844"/>
      <c r="W93" s="844"/>
      <c r="X93" s="844"/>
      <c r="Y93" s="1001"/>
      <c r="Z93" s="847"/>
      <c r="AA93" s="850" t="s">
        <v>2224</v>
      </c>
      <c r="AB93" s="847"/>
      <c r="AC93" s="847"/>
      <c r="AD93" s="847"/>
    </row>
    <row customHeight="1" ht="45">
      <c r="A94" s="846"/>
      <c r="B94" s="900">
        <v>77</v>
      </c>
      <c r="C94" s="844"/>
      <c r="D94" s="968" t="s">
        <v>2219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2225</v>
      </c>
      <c r="V94" s="844"/>
      <c r="W94" s="844"/>
      <c r="X94" s="844"/>
      <c r="Y94" s="1001"/>
      <c r="Z94" s="847"/>
      <c r="AA94" s="850" t="s">
        <v>2226</v>
      </c>
      <c r="AB94" s="847"/>
      <c r="AC94" s="847"/>
      <c r="AD94" s="847"/>
    </row>
    <row customHeight="1" ht="99">
      <c r="A95" s="846"/>
      <c r="B95" s="900">
        <v>78</v>
      </c>
      <c r="C95" s="844" t="s">
        <v>2227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2228</v>
      </c>
      <c r="U95" s="844"/>
      <c r="V95" s="844"/>
      <c r="W95" s="844"/>
      <c r="X95" s="844"/>
      <c r="Y95" s="1001"/>
      <c r="Z95" s="847"/>
      <c r="AA95" s="850"/>
      <c r="AB95" s="847"/>
      <c r="AC95" s="847"/>
      <c r="AD95" s="847"/>
    </row>
    <row customHeight="1" ht="99">
      <c r="A96" s="846"/>
      <c r="B96" s="900">
        <v>79</v>
      </c>
      <c r="C96" s="844" t="s">
        <v>1169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2229</v>
      </c>
      <c r="U96" s="844"/>
      <c r="V96" s="844"/>
      <c r="W96" s="844"/>
      <c r="X96" s="844"/>
      <c r="Y96" s="1001"/>
      <c r="Z96" s="847" t="s">
        <v>2230</v>
      </c>
      <c r="AA96" s="850"/>
      <c r="AB96" s="847"/>
      <c r="AC96" s="847"/>
      <c r="AD96" s="847"/>
    </row>
    <row customHeight="1" ht="63">
      <c r="A97" s="846"/>
      <c r="B97" s="900">
        <v>80</v>
      </c>
      <c r="C97" s="844" t="s">
        <v>2231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2232</v>
      </c>
      <c r="U97" s="844"/>
      <c r="V97" s="844"/>
      <c r="W97" s="844"/>
      <c r="X97" s="844"/>
      <c r="Y97" s="1001"/>
      <c r="Z97" s="847" t="s">
        <v>2233</v>
      </c>
      <c r="AA97" s="850"/>
      <c r="AB97" s="847"/>
      <c r="AC97" s="847"/>
      <c r="AD97" s="847"/>
    </row>
    <row customHeight="1" ht="63">
      <c r="A98" s="846"/>
      <c r="B98" s="900">
        <v>81</v>
      </c>
      <c r="C98" s="844" t="s">
        <v>2234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2235</v>
      </c>
      <c r="U98" s="844"/>
      <c r="V98" s="844"/>
      <c r="W98" s="844"/>
      <c r="X98" s="844"/>
      <c r="Y98" s="1001"/>
      <c r="Z98" s="847" t="s">
        <v>2233</v>
      </c>
      <c r="AA98" s="850"/>
      <c r="AB98" s="847"/>
      <c r="AC98" s="847"/>
      <c r="AD98" s="847"/>
    </row>
    <row customHeight="1" ht="90">
      <c r="A99" s="846"/>
      <c r="B99" s="900">
        <v>82</v>
      </c>
      <c r="C99" s="844" t="s">
        <v>2236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2237</v>
      </c>
      <c r="U99" s="844"/>
      <c r="V99" s="844"/>
      <c r="W99" s="844"/>
      <c r="X99" s="844"/>
      <c r="Y99" s="1001"/>
      <c r="Z99" s="847" t="s">
        <v>641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2238</v>
      </c>
      <c r="P100" s="958"/>
      <c r="Q100" s="958"/>
      <c r="R100" s="958"/>
      <c r="S100" s="958"/>
      <c r="T100" s="844" t="s">
        <v>2239</v>
      </c>
      <c r="U100" s="844"/>
      <c r="V100" s="844"/>
      <c r="W100" s="844"/>
      <c r="X100" s="844"/>
      <c r="Y100" s="1001"/>
      <c r="Z100" s="847" t="s">
        <v>641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2240</v>
      </c>
      <c r="P101" s="958"/>
      <c r="Q101" s="958"/>
      <c r="R101" s="958"/>
      <c r="S101" s="958"/>
      <c r="T101" s="844" t="s">
        <v>2241</v>
      </c>
      <c r="U101" s="844"/>
      <c r="V101" s="844"/>
      <c r="W101" s="844"/>
      <c r="X101" s="844"/>
      <c r="Y101" s="1001"/>
      <c r="Z101" s="847" t="s">
        <v>641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2242</v>
      </c>
      <c r="D148" s="844" t="s">
        <v>1581</v>
      </c>
      <c r="E148" s="844" t="s">
        <v>1682</v>
      </c>
      <c r="F148" s="844" t="s">
        <v>2243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BBD7B-C707-C33D-3CBA-0.B7A8207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2246</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"СамРЭК-Тепло Жигулевск"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43</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46009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714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45</v>
      </c>
      <c r="N11" s="305"/>
      <c r="O11" s="2252" t="str">
        <f>IF(TITLE_IST_PUB_CHANGE="",IF(TITLE_IST_PUB="","",TITLE_IST_PUB),TITLE_IST_PUB_CHANGE)</f>
        <v>Правительство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91</v>
      </c>
      <c r="M15" s="2210" t="s">
        <v>432</v>
      </c>
      <c r="N15" s="302"/>
      <c r="O15" s="2275" t="s">
        <v>2247</v>
      </c>
      <c r="P15" s="2276"/>
      <c r="Q15" s="2276"/>
      <c r="R15" s="2276"/>
      <c r="S15" s="2276"/>
      <c r="T15" s="2276"/>
      <c r="U15" s="2277"/>
      <c r="V15" s="2278" t="s">
        <v>434</v>
      </c>
      <c r="W15" s="2281" t="s">
        <v>1166</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1</v>
      </c>
      <c r="M19" s="299" t="s">
        <v>126</v>
      </c>
      <c r="N19" s="301"/>
      <c r="O19" s="2607" t="str">
        <f>INDEX(PT_DIFFERENTIATION_NTAR,MATCH(A19,PT_DIFFERENTIATION_NTAR_ID,0))</f>
        <v>Тариф на теплоноситель</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1.1</v>
      </c>
      <c r="M20" s="309" t="s">
        <v>404</v>
      </c>
      <c r="N20" s="301"/>
      <c r="O20" s="2607" t="str">
        <f>INDEX(PT_DIFFERENTIATION_TER,MATCH(B19,PT_DIFFERENTIATION_TER_ID,0))</f>
        <v>Территория 1</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1.1.1</v>
      </c>
      <c r="M21" s="310" t="s">
        <v>406</v>
      </c>
      <c r="N21" s="301"/>
      <c r="O21" s="2607" t="str">
        <f>INDEX(PT_DIFFERENTIATION_CS,MATCH(C19,PT_DIFFERENTIATION_CS_ID,0))</f>
        <v>без дифференциации</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1.1.1.1</v>
      </c>
      <c r="M22" s="311" t="s">
        <v>408</v>
      </c>
      <c r="N22" s="301"/>
      <c r="O22" s="2607" t="str">
        <f>INDEX(PT_DIFFERENTIATION_IST_TE,MATCH(D19,PT_DIFFERENTIATION_IST_TE_ID,0))</f>
        <v>без дифференциации</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1.1.1.1.1</v>
      </c>
      <c r="I23" s="2258">
        <v>1</v>
      </c>
      <c r="J23" s="1292"/>
      <c r="K23" s="357"/>
      <c r="L23" s="1294" t="str">
        <f>$F$23</f>
        <v>1.1.1.1.1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1.1.1.1.1.1</v>
      </c>
      <c r="I24" s="2258"/>
      <c r="J24" s="2258">
        <v>1</v>
      </c>
      <c r="K24" s="358"/>
      <c r="L24" s="1294" t="str">
        <f>$G$24</f>
        <v>1.1.1.1.1.1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1.1.1.1.1.1.1</v>
      </c>
      <c r="I25" s="2258"/>
      <c r="J25" s="2258"/>
      <c r="K25" s="358">
        <v>1</v>
      </c>
      <c r="L25" s="1294" t="str">
        <f>$H$25</f>
        <v>1.1.1.1.1.1.1</v>
      </c>
      <c r="M25" s="1348"/>
      <c r="N25" s="301"/>
      <c r="O25" s="752"/>
      <c r="P25" s="326"/>
      <c r="Q25" s="752"/>
      <c r="R25" s="1258"/>
      <c r="S25" s="2603"/>
      <c r="T25" s="2108" t="s">
        <v>64</v>
      </c>
      <c r="U25" s="2603"/>
      <c r="V25" s="2108" t="s">
        <v>19</v>
      </c>
      <c r="W25" s="326"/>
      <c r="X25" s="2254" t="s">
        <v>417</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2248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2249</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813</v>
      </c>
      <c r="M35" s="2286" t="s">
        <v>2250</v>
      </c>
      <c r="N35" s="2286"/>
      <c r="O35" s="2286"/>
      <c r="P35" s="2286"/>
      <c r="Q35" s="2286"/>
      <c r="R35" s="2286"/>
      <c r="S35" s="2286"/>
      <c r="T35" s="2286"/>
      <c r="U35" s="2286"/>
      <c r="V35" s="2286"/>
      <c r="W35" s="2286"/>
      <c r="X35" s="2286"/>
      <c r="AD35" s="1156">
        <v>27</v>
      </c>
    </row>
    <row customHeight="1" ht="109.19999999999999">
      <c r="H36" s="538"/>
      <c r="I36" s="1304"/>
      <c r="M36" s="2286" t="s">
        <v>2251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6F38-811C-75A8-6FDB-0.60D21A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A8C07-148D-37F2-D822-0.17370B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4EDBF-E6E4-9BDE-E6D9-0.40337B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B5EC-C4A6-91C1-D875-0.FA887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78531-5434-FBB8-21BA-0.82183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3259E-2982-779A-B7A4-0.6234E87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"СамРЭК-Тепло Жигулевск"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91</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311</v>
      </c>
      <c r="F11" s="1012" t="str">
        <f>IF(region_name="","",region_name)</f>
        <v>Самарская область</v>
      </c>
      <c r="G11" s="1013" t="s">
        <v>312</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6382079233</v>
      </c>
      <c r="G14" s="1013" t="s">
        <v>316</v>
      </c>
      <c r="H14" s="476"/>
      <c r="J14" s="456">
        <v>0</v>
      </c>
    </row>
    <row customHeight="1" ht="22.5" hidden="1">
      <c r="A15" s="458"/>
      <c r="B15" s="503"/>
      <c r="C15" s="458"/>
      <c r="D15" s="1010" t="s">
        <v>317</v>
      </c>
      <c r="E15" s="1011" t="s">
        <v>318</v>
      </c>
      <c r="F15" s="1012" t="str">
        <f>IF(kpp="","",kpp)</f>
        <v>638201001</v>
      </c>
      <c r="G15" s="1013" t="s">
        <v>319</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93</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5401B-3978-B6C6-C59D-0.DA8813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99B49-18B1-AD9B-46E8-0.679F1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23CC6-31AA-B509-D70E-0.B82D9D8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C02AF-F7EF-850A-C8FE-0.4F1B596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2252</v>
      </c>
      <c r="B1" s="2617" t="s">
        <v>2253</v>
      </c>
      <c r="C1" s="2618" t="s">
        <v>2254</v>
      </c>
      <c r="D1" s="2619"/>
      <c r="E1" s="837" t="s">
        <v>2255</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2019</v>
      </c>
      <c r="D5" s="2626" t="s">
        <v>2256</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D5F2-9836-0FAA-3845-0.F43204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DC1AA-6A28-FBAD-249B-0.59EB6B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FD7E1-EAFF-677E-2EA9-0.7D247514}" mc:Ignorable="x14ac xr xr2 xr3">
  <sheetPr>
    <tabColor rgb="FFFFCC99"/>
  </sheetPr>
  <dimension ref="A1:I67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2257</v>
      </c>
      <c r="B1" s="69" t="s">
        <v>2258</v>
      </c>
      <c r="C1" s="69" t="s">
        <v>2259</v>
      </c>
      <c r="D1" s="69" t="s">
        <v>2260</v>
      </c>
      <c r="E1" s="69" t="s">
        <v>2261</v>
      </c>
      <c r="F1" s="69" t="s">
        <v>2262</v>
      </c>
      <c r="G1" s="69" t="s">
        <v>2263</v>
      </c>
      <c r="H1" s="69" t="s">
        <v>2264</v>
      </c>
      <c r="I1" s="69" t="s">
        <v>2265</v>
      </c>
    </row>
    <row customHeight="1" ht="11.25">
      <c r="A2" s="1851" t="s">
        <v>2266</v>
      </c>
      <c r="B2" s="1851" t="s">
        <v>16</v>
      </c>
      <c r="C2" s="1851" t="s">
        <v>2267</v>
      </c>
      <c r="D2" s="1851" t="s">
        <v>2268</v>
      </c>
      <c r="E2" s="1851" t="s">
        <v>2269</v>
      </c>
      <c r="F2" s="1851" t="s">
        <v>2270</v>
      </c>
      <c r="G2" s="1851" t="s">
        <v>2271</v>
      </c>
      <c r="H2" s="1851" t="s">
        <v>28</v>
      </c>
      <c r="I2" s="1851" t="s">
        <v>817</v>
      </c>
    </row>
    <row customHeight="1" ht="11.25">
      <c r="A3" s="1851" t="s">
        <v>2266</v>
      </c>
      <c r="B3" s="1851" t="s">
        <v>16</v>
      </c>
      <c r="C3" s="1851" t="s">
        <v>2272</v>
      </c>
      <c r="D3" s="1851" t="s">
        <v>2273</v>
      </c>
      <c r="E3" s="1851" t="s">
        <v>2274</v>
      </c>
      <c r="F3" s="1851" t="s">
        <v>2275</v>
      </c>
      <c r="G3" s="1851" t="s">
        <v>2276</v>
      </c>
      <c r="H3" s="1851" t="s">
        <v>28</v>
      </c>
      <c r="I3" s="1851" t="s">
        <v>817</v>
      </c>
    </row>
    <row customHeight="1" ht="11.25">
      <c r="A4" s="1851" t="s">
        <v>2266</v>
      </c>
      <c r="B4" s="1851" t="s">
        <v>16</v>
      </c>
      <c r="C4" s="1851" t="s">
        <v>2277</v>
      </c>
      <c r="D4" s="1851" t="s">
        <v>2278</v>
      </c>
      <c r="E4" s="1851" t="s">
        <v>2279</v>
      </c>
      <c r="F4" s="1851" t="s">
        <v>2280</v>
      </c>
      <c r="G4" s="1851" t="s">
        <v>28</v>
      </c>
      <c r="H4" s="1851" t="s">
        <v>28</v>
      </c>
      <c r="I4" s="1851" t="s">
        <v>817</v>
      </c>
    </row>
    <row customHeight="1" ht="11.25">
      <c r="A5" s="1851" t="s">
        <v>2266</v>
      </c>
      <c r="B5" s="1851" t="s">
        <v>16</v>
      </c>
      <c r="C5" s="1851" t="s">
        <v>2281</v>
      </c>
      <c r="D5" s="1851" t="s">
        <v>2282</v>
      </c>
      <c r="E5" s="1851" t="s">
        <v>2283</v>
      </c>
      <c r="F5" s="1851" t="s">
        <v>2280</v>
      </c>
      <c r="G5" s="1851" t="s">
        <v>28</v>
      </c>
      <c r="H5" s="1851" t="s">
        <v>28</v>
      </c>
      <c r="I5" s="1851" t="s">
        <v>817</v>
      </c>
    </row>
    <row customHeight="1" ht="11.25">
      <c r="A6" s="1851" t="s">
        <v>2266</v>
      </c>
      <c r="B6" s="1851" t="s">
        <v>16</v>
      </c>
      <c r="C6" s="1851" t="s">
        <v>2284</v>
      </c>
      <c r="D6" s="1851" t="s">
        <v>2285</v>
      </c>
      <c r="E6" s="1851" t="s">
        <v>2286</v>
      </c>
      <c r="F6" s="1851" t="s">
        <v>2287</v>
      </c>
      <c r="G6" s="1851" t="s">
        <v>28</v>
      </c>
      <c r="H6" s="1851" t="s">
        <v>28</v>
      </c>
      <c r="I6" s="1851" t="s">
        <v>817</v>
      </c>
    </row>
    <row customHeight="1" ht="11.25">
      <c r="A7" s="1851" t="s">
        <v>2266</v>
      </c>
      <c r="B7" s="1851" t="s">
        <v>16</v>
      </c>
      <c r="C7" s="1851" t="s">
        <v>2288</v>
      </c>
      <c r="D7" s="1851" t="s">
        <v>2289</v>
      </c>
      <c r="E7" s="1851" t="s">
        <v>2290</v>
      </c>
      <c r="F7" s="1851" t="s">
        <v>2275</v>
      </c>
      <c r="G7" s="1851" t="s">
        <v>2291</v>
      </c>
      <c r="H7" s="1851" t="s">
        <v>28</v>
      </c>
      <c r="I7" s="1851" t="s">
        <v>817</v>
      </c>
    </row>
    <row customHeight="1" ht="11.25">
      <c r="A8" s="1851" t="s">
        <v>2266</v>
      </c>
      <c r="B8" s="1851" t="s">
        <v>16</v>
      </c>
      <c r="C8" s="1851" t="s">
        <v>2292</v>
      </c>
      <c r="D8" s="1851" t="s">
        <v>2293</v>
      </c>
      <c r="E8" s="1851" t="s">
        <v>2294</v>
      </c>
      <c r="F8" s="1851" t="s">
        <v>2295</v>
      </c>
      <c r="G8" s="1851" t="s">
        <v>28</v>
      </c>
      <c r="H8" s="1851" t="s">
        <v>28</v>
      </c>
      <c r="I8" s="1851" t="s">
        <v>817</v>
      </c>
    </row>
    <row customHeight="1" ht="11.25">
      <c r="A9" s="1851" t="s">
        <v>2266</v>
      </c>
      <c r="B9" s="1851" t="s">
        <v>16</v>
      </c>
      <c r="C9" s="1851" t="s">
        <v>2296</v>
      </c>
      <c r="D9" s="1851" t="s">
        <v>2297</v>
      </c>
      <c r="E9" s="1851" t="s">
        <v>2298</v>
      </c>
      <c r="F9" s="1851" t="s">
        <v>2299</v>
      </c>
      <c r="G9" s="1851" t="s">
        <v>28</v>
      </c>
      <c r="H9" s="1851" t="s">
        <v>28</v>
      </c>
      <c r="I9" s="1851" t="s">
        <v>817</v>
      </c>
    </row>
    <row customHeight="1" ht="11.25">
      <c r="A10" s="1851" t="s">
        <v>2266</v>
      </c>
      <c r="B10" s="1851" t="s">
        <v>16</v>
      </c>
      <c r="C10" s="1851" t="s">
        <v>2300</v>
      </c>
      <c r="D10" s="1851" t="s">
        <v>2301</v>
      </c>
      <c r="E10" s="1851" t="s">
        <v>2302</v>
      </c>
      <c r="F10" s="1851" t="s">
        <v>2303</v>
      </c>
      <c r="G10" s="1851" t="s">
        <v>28</v>
      </c>
      <c r="H10" s="1851" t="s">
        <v>28</v>
      </c>
      <c r="I10" s="1851" t="s">
        <v>817</v>
      </c>
    </row>
    <row customHeight="1" ht="11.25">
      <c r="A11" s="1851" t="s">
        <v>2266</v>
      </c>
      <c r="B11" s="1851" t="s">
        <v>16</v>
      </c>
      <c r="C11" s="1851" t="s">
        <v>2304</v>
      </c>
      <c r="D11" s="1851" t="s">
        <v>2305</v>
      </c>
      <c r="E11" s="1851" t="s">
        <v>2306</v>
      </c>
      <c r="F11" s="1851" t="s">
        <v>2299</v>
      </c>
      <c r="G11" s="1851" t="s">
        <v>28</v>
      </c>
      <c r="H11" s="1851" t="s">
        <v>2307</v>
      </c>
      <c r="I11" s="1851" t="s">
        <v>817</v>
      </c>
    </row>
    <row customHeight="1" ht="11.25">
      <c r="A12" s="1851" t="s">
        <v>2266</v>
      </c>
      <c r="B12" s="1851" t="s">
        <v>16</v>
      </c>
      <c r="C12" s="1851" t="s">
        <v>2308</v>
      </c>
      <c r="D12" s="1851" t="s">
        <v>2309</v>
      </c>
      <c r="E12" s="1851" t="s">
        <v>2310</v>
      </c>
      <c r="F12" s="1851" t="s">
        <v>2311</v>
      </c>
      <c r="G12" s="1851" t="s">
        <v>28</v>
      </c>
      <c r="H12" s="1851" t="s">
        <v>28</v>
      </c>
      <c r="I12" s="1851" t="s">
        <v>817</v>
      </c>
    </row>
    <row customHeight="1" ht="11.25">
      <c r="A13" s="1851" t="s">
        <v>2266</v>
      </c>
      <c r="B13" s="1851" t="s">
        <v>16</v>
      </c>
      <c r="C13" s="1851" t="s">
        <v>2312</v>
      </c>
      <c r="D13" s="1851" t="s">
        <v>2313</v>
      </c>
      <c r="E13" s="1851" t="s">
        <v>2314</v>
      </c>
      <c r="F13" s="1851" t="s">
        <v>2315</v>
      </c>
      <c r="G13" s="1851" t="s">
        <v>28</v>
      </c>
      <c r="H13" s="1851" t="s">
        <v>28</v>
      </c>
      <c r="I13" s="1851" t="s">
        <v>817</v>
      </c>
    </row>
    <row customHeight="1" ht="11.25">
      <c r="A14" s="1851" t="s">
        <v>2266</v>
      </c>
      <c r="B14" s="1851" t="s">
        <v>16</v>
      </c>
      <c r="C14" s="1851" t="s">
        <v>2316</v>
      </c>
      <c r="D14" s="1851" t="s">
        <v>2317</v>
      </c>
      <c r="E14" s="1851" t="s">
        <v>2318</v>
      </c>
      <c r="F14" s="1851" t="s">
        <v>2295</v>
      </c>
      <c r="G14" s="1851" t="s">
        <v>28</v>
      </c>
      <c r="H14" s="1851" t="s">
        <v>28</v>
      </c>
      <c r="I14" s="1851" t="s">
        <v>817</v>
      </c>
    </row>
    <row customHeight="1" ht="11.25">
      <c r="A15" s="1851" t="s">
        <v>2266</v>
      </c>
      <c r="B15" s="1851" t="s">
        <v>16</v>
      </c>
      <c r="C15" s="1851" t="s">
        <v>2319</v>
      </c>
      <c r="D15" s="1851" t="s">
        <v>2320</v>
      </c>
      <c r="E15" s="1851" t="s">
        <v>2321</v>
      </c>
      <c r="F15" s="1851" t="s">
        <v>2275</v>
      </c>
      <c r="G15" s="1851" t="s">
        <v>28</v>
      </c>
      <c r="H15" s="1851" t="s">
        <v>28</v>
      </c>
      <c r="I15" s="1851" t="s">
        <v>817</v>
      </c>
    </row>
    <row customHeight="1" ht="11.25">
      <c r="A16" s="1851" t="s">
        <v>2266</v>
      </c>
      <c r="B16" s="1851" t="s">
        <v>16</v>
      </c>
      <c r="C16" s="1851" t="s">
        <v>2322</v>
      </c>
      <c r="D16" s="1851" t="s">
        <v>2323</v>
      </c>
      <c r="E16" s="1851" t="s">
        <v>2324</v>
      </c>
      <c r="F16" s="1851" t="s">
        <v>2325</v>
      </c>
      <c r="G16" s="1851" t="s">
        <v>2326</v>
      </c>
      <c r="H16" s="1851" t="s">
        <v>28</v>
      </c>
      <c r="I16" s="1851" t="s">
        <v>817</v>
      </c>
    </row>
    <row customHeight="1" ht="11.25">
      <c r="A17" s="1851" t="s">
        <v>2266</v>
      </c>
      <c r="B17" s="1851" t="s">
        <v>16</v>
      </c>
      <c r="C17" s="1851" t="s">
        <v>2327</v>
      </c>
      <c r="D17" s="1851" t="s">
        <v>2328</v>
      </c>
      <c r="E17" s="1851" t="s">
        <v>2329</v>
      </c>
      <c r="F17" s="1851" t="s">
        <v>2330</v>
      </c>
      <c r="G17" s="1851" t="s">
        <v>28</v>
      </c>
      <c r="H17" s="1851" t="s">
        <v>28</v>
      </c>
      <c r="I17" s="1851" t="s">
        <v>817</v>
      </c>
    </row>
    <row customHeight="1" ht="11.25">
      <c r="A18" s="1851" t="s">
        <v>2266</v>
      </c>
      <c r="B18" s="1851" t="s">
        <v>16</v>
      </c>
      <c r="C18" s="1851" t="s">
        <v>2331</v>
      </c>
      <c r="D18" s="1851" t="s">
        <v>2332</v>
      </c>
      <c r="E18" s="1851" t="s">
        <v>2333</v>
      </c>
      <c r="F18" s="1851" t="s">
        <v>2334</v>
      </c>
      <c r="G18" s="1851" t="s">
        <v>28</v>
      </c>
      <c r="H18" s="1851" t="s">
        <v>2335</v>
      </c>
      <c r="I18" s="1851" t="s">
        <v>817</v>
      </c>
    </row>
    <row customHeight="1" ht="11.25">
      <c r="A19" s="1851" t="s">
        <v>2266</v>
      </c>
      <c r="B19" s="1851" t="s">
        <v>16</v>
      </c>
      <c r="C19" s="1851" t="s">
        <v>2336</v>
      </c>
      <c r="D19" s="1851" t="s">
        <v>2337</v>
      </c>
      <c r="E19" s="1851" t="s">
        <v>2324</v>
      </c>
      <c r="F19" s="1851" t="s">
        <v>2338</v>
      </c>
      <c r="G19" s="1851" t="s">
        <v>28</v>
      </c>
      <c r="H19" s="1851" t="s">
        <v>28</v>
      </c>
      <c r="I19" s="1851" t="s">
        <v>817</v>
      </c>
    </row>
    <row customHeight="1" ht="11.25">
      <c r="A20" s="1851" t="s">
        <v>2266</v>
      </c>
      <c r="B20" s="1851" t="s">
        <v>16</v>
      </c>
      <c r="C20" s="1851" t="s">
        <v>2339</v>
      </c>
      <c r="D20" s="1851" t="s">
        <v>2340</v>
      </c>
      <c r="E20" s="1851" t="s">
        <v>2341</v>
      </c>
      <c r="F20" s="1851" t="s">
        <v>2342</v>
      </c>
      <c r="G20" s="1851" t="s">
        <v>28</v>
      </c>
      <c r="H20" s="1851" t="s">
        <v>28</v>
      </c>
      <c r="I20" s="1851" t="s">
        <v>817</v>
      </c>
    </row>
    <row customHeight="1" ht="11.25">
      <c r="A21" s="1851" t="s">
        <v>2266</v>
      </c>
      <c r="B21" s="1851" t="s">
        <v>16</v>
      </c>
      <c r="C21" s="1851" t="s">
        <v>2343</v>
      </c>
      <c r="D21" s="1851" t="s">
        <v>2344</v>
      </c>
      <c r="E21" s="1851" t="s">
        <v>2345</v>
      </c>
      <c r="F21" s="1851" t="s">
        <v>2346</v>
      </c>
      <c r="G21" s="1851" t="s">
        <v>28</v>
      </c>
      <c r="H21" s="1851" t="s">
        <v>28</v>
      </c>
      <c r="I21" s="1851" t="s">
        <v>817</v>
      </c>
    </row>
    <row customHeight="1" ht="11.25">
      <c r="A22" s="1851" t="s">
        <v>2266</v>
      </c>
      <c r="B22" s="1851" t="s">
        <v>16</v>
      </c>
      <c r="C22" s="1851" t="s">
        <v>2347</v>
      </c>
      <c r="D22" s="1851" t="s">
        <v>2348</v>
      </c>
      <c r="E22" s="1851" t="s">
        <v>2349</v>
      </c>
      <c r="F22" s="1851" t="s">
        <v>2350</v>
      </c>
      <c r="G22" s="1851" t="s">
        <v>28</v>
      </c>
      <c r="H22" s="1851" t="s">
        <v>28</v>
      </c>
      <c r="I22" s="1851" t="s">
        <v>817</v>
      </c>
    </row>
    <row customHeight="1" ht="11.25">
      <c r="A23" s="1851" t="s">
        <v>2266</v>
      </c>
      <c r="B23" s="1851" t="s">
        <v>16</v>
      </c>
      <c r="C23" s="1851" t="s">
        <v>2351</v>
      </c>
      <c r="D23" s="1851" t="s">
        <v>2352</v>
      </c>
      <c r="E23" s="1851" t="s">
        <v>2353</v>
      </c>
      <c r="F23" s="1851" t="s">
        <v>2354</v>
      </c>
      <c r="G23" s="1851" t="s">
        <v>28</v>
      </c>
      <c r="H23" s="1851" t="s">
        <v>28</v>
      </c>
      <c r="I23" s="1851" t="s">
        <v>817</v>
      </c>
    </row>
    <row customHeight="1" ht="11.25">
      <c r="A24" s="1851" t="s">
        <v>2266</v>
      </c>
      <c r="B24" s="1851" t="s">
        <v>16</v>
      </c>
      <c r="C24" s="1851" t="s">
        <v>2355</v>
      </c>
      <c r="D24" s="1851" t="s">
        <v>2356</v>
      </c>
      <c r="E24" s="1851" t="s">
        <v>2357</v>
      </c>
      <c r="F24" s="1851" t="s">
        <v>2358</v>
      </c>
      <c r="G24" s="1851" t="s">
        <v>2291</v>
      </c>
      <c r="H24" s="1851" t="s">
        <v>28</v>
      </c>
      <c r="I24" s="1851" t="s">
        <v>817</v>
      </c>
    </row>
    <row customHeight="1" ht="11.25">
      <c r="A25" s="1851" t="s">
        <v>2266</v>
      </c>
      <c r="B25" s="1851" t="s">
        <v>16</v>
      </c>
      <c r="C25" s="1851" t="s">
        <v>2359</v>
      </c>
      <c r="D25" s="1851" t="s">
        <v>2360</v>
      </c>
      <c r="E25" s="1851" t="s">
        <v>2361</v>
      </c>
      <c r="F25" s="1851" t="s">
        <v>2330</v>
      </c>
      <c r="G25" s="1851" t="s">
        <v>28</v>
      </c>
      <c r="H25" s="1851" t="s">
        <v>28</v>
      </c>
      <c r="I25" s="1851" t="s">
        <v>817</v>
      </c>
    </row>
    <row customHeight="1" ht="11.25">
      <c r="A26" s="1851" t="s">
        <v>2266</v>
      </c>
      <c r="B26" s="1851" t="s">
        <v>16</v>
      </c>
      <c r="C26" s="1851" t="s">
        <v>2362</v>
      </c>
      <c r="D26" s="1851" t="s">
        <v>2363</v>
      </c>
      <c r="E26" s="1851" t="s">
        <v>2364</v>
      </c>
      <c r="F26" s="1851" t="s">
        <v>2365</v>
      </c>
      <c r="G26" s="1851" t="s">
        <v>28</v>
      </c>
      <c r="H26" s="1851" t="s">
        <v>28</v>
      </c>
      <c r="I26" s="1851" t="s">
        <v>817</v>
      </c>
    </row>
    <row customHeight="1" ht="11.25">
      <c r="A27" s="1851" t="s">
        <v>2266</v>
      </c>
      <c r="B27" s="1851" t="s">
        <v>16</v>
      </c>
      <c r="C27" s="1851" t="s">
        <v>2366</v>
      </c>
      <c r="D27" s="1851" t="s">
        <v>2367</v>
      </c>
      <c r="E27" s="1851" t="s">
        <v>2368</v>
      </c>
      <c r="F27" s="1851" t="s">
        <v>2369</v>
      </c>
      <c r="G27" s="1851" t="s">
        <v>28</v>
      </c>
      <c r="H27" s="1851" t="s">
        <v>28</v>
      </c>
      <c r="I27" s="1851" t="s">
        <v>817</v>
      </c>
    </row>
    <row customHeight="1" ht="11.25">
      <c r="A28" s="1851" t="s">
        <v>2266</v>
      </c>
      <c r="B28" s="1851" t="s">
        <v>16</v>
      </c>
      <c r="C28" s="1851" t="s">
        <v>2370</v>
      </c>
      <c r="D28" s="1851" t="s">
        <v>2371</v>
      </c>
      <c r="E28" s="1851" t="s">
        <v>2372</v>
      </c>
      <c r="F28" s="1851" t="s">
        <v>2299</v>
      </c>
      <c r="G28" s="1851" t="s">
        <v>28</v>
      </c>
      <c r="H28" s="1851" t="s">
        <v>28</v>
      </c>
      <c r="I28" s="1851" t="s">
        <v>817</v>
      </c>
    </row>
    <row customHeight="1" ht="11.25">
      <c r="A29" s="1851" t="s">
        <v>2266</v>
      </c>
      <c r="B29" s="1851" t="s">
        <v>16</v>
      </c>
      <c r="C29" s="1851" t="s">
        <v>2373</v>
      </c>
      <c r="D29" s="1851" t="s">
        <v>2374</v>
      </c>
      <c r="E29" s="1851" t="s">
        <v>2375</v>
      </c>
      <c r="F29" s="1851" t="s">
        <v>2376</v>
      </c>
      <c r="G29" s="1851" t="s">
        <v>28</v>
      </c>
      <c r="H29" s="1851" t="s">
        <v>28</v>
      </c>
      <c r="I29" s="1851" t="s">
        <v>817</v>
      </c>
    </row>
    <row customHeight="1" ht="11.25">
      <c r="A30" s="1851" t="s">
        <v>2266</v>
      </c>
      <c r="B30" s="1851" t="s">
        <v>16</v>
      </c>
      <c r="C30" s="1851" t="s">
        <v>2377</v>
      </c>
      <c r="D30" s="1851" t="s">
        <v>2378</v>
      </c>
      <c r="E30" s="1851" t="s">
        <v>2375</v>
      </c>
      <c r="F30" s="1851" t="s">
        <v>2379</v>
      </c>
      <c r="G30" s="1851" t="s">
        <v>28</v>
      </c>
      <c r="H30" s="1851" t="s">
        <v>28</v>
      </c>
      <c r="I30" s="1851" t="s">
        <v>817</v>
      </c>
    </row>
    <row customHeight="1" ht="11.25">
      <c r="A31" s="1851" t="s">
        <v>2266</v>
      </c>
      <c r="B31" s="1851" t="s">
        <v>16</v>
      </c>
      <c r="C31" s="1851" t="s">
        <v>2380</v>
      </c>
      <c r="D31" s="1851" t="s">
        <v>2381</v>
      </c>
      <c r="E31" s="1851" t="s">
        <v>2382</v>
      </c>
      <c r="F31" s="1851" t="s">
        <v>2369</v>
      </c>
      <c r="G31" s="1851" t="s">
        <v>28</v>
      </c>
      <c r="H31" s="1851" t="s">
        <v>28</v>
      </c>
      <c r="I31" s="1851" t="s">
        <v>817</v>
      </c>
    </row>
    <row customHeight="1" ht="11.25">
      <c r="A32" s="1851" t="s">
        <v>2266</v>
      </c>
      <c r="B32" s="1851" t="s">
        <v>16</v>
      </c>
      <c r="C32" s="1851" t="s">
        <v>2383</v>
      </c>
      <c r="D32" s="1851" t="s">
        <v>2384</v>
      </c>
      <c r="E32" s="1851" t="s">
        <v>2385</v>
      </c>
      <c r="F32" s="1851" t="s">
        <v>2303</v>
      </c>
      <c r="G32" s="1851" t="s">
        <v>28</v>
      </c>
      <c r="H32" s="1851" t="s">
        <v>28</v>
      </c>
      <c r="I32" s="1851" t="s">
        <v>817</v>
      </c>
    </row>
    <row customHeight="1" ht="11.25">
      <c r="A33" s="1851" t="s">
        <v>2266</v>
      </c>
      <c r="B33" s="1851" t="s">
        <v>16</v>
      </c>
      <c r="C33" s="1851" t="s">
        <v>2386</v>
      </c>
      <c r="D33" s="1851" t="s">
        <v>2387</v>
      </c>
      <c r="E33" s="1851" t="s">
        <v>2388</v>
      </c>
      <c r="F33" s="1851" t="s">
        <v>2295</v>
      </c>
      <c r="G33" s="1851" t="s">
        <v>28</v>
      </c>
      <c r="H33" s="1851" t="s">
        <v>28</v>
      </c>
      <c r="I33" s="1851" t="s">
        <v>817</v>
      </c>
    </row>
    <row customHeight="1" ht="11.25">
      <c r="A34" s="1851" t="s">
        <v>2266</v>
      </c>
      <c r="B34" s="1851" t="s">
        <v>16</v>
      </c>
      <c r="C34" s="1851" t="s">
        <v>2389</v>
      </c>
      <c r="D34" s="1851" t="s">
        <v>2390</v>
      </c>
      <c r="E34" s="1851" t="s">
        <v>2391</v>
      </c>
      <c r="F34" s="1851" t="s">
        <v>2346</v>
      </c>
      <c r="G34" s="1851" t="s">
        <v>28</v>
      </c>
      <c r="H34" s="1851" t="s">
        <v>28</v>
      </c>
      <c r="I34" s="1851" t="s">
        <v>817</v>
      </c>
    </row>
    <row customHeight="1" ht="11.25">
      <c r="A35" s="1851" t="s">
        <v>2266</v>
      </c>
      <c r="B35" s="1851" t="s">
        <v>16</v>
      </c>
      <c r="C35" s="1851" t="s">
        <v>2392</v>
      </c>
      <c r="D35" s="1851" t="s">
        <v>2393</v>
      </c>
      <c r="E35" s="1851" t="s">
        <v>2394</v>
      </c>
      <c r="F35" s="1851" t="s">
        <v>2395</v>
      </c>
      <c r="G35" s="1851" t="s">
        <v>28</v>
      </c>
      <c r="H35" s="1851" t="s">
        <v>28</v>
      </c>
      <c r="I35" s="1851" t="s">
        <v>817</v>
      </c>
    </row>
    <row customHeight="1" ht="11.25">
      <c r="A36" s="1851" t="s">
        <v>2266</v>
      </c>
      <c r="B36" s="1851" t="s">
        <v>16</v>
      </c>
      <c r="C36" s="1851" t="s">
        <v>28</v>
      </c>
      <c r="D36" s="1851" t="s">
        <v>2396</v>
      </c>
      <c r="E36" s="1851" t="s">
        <v>2397</v>
      </c>
      <c r="F36" s="1851" t="s">
        <v>2280</v>
      </c>
      <c r="G36" s="1851" t="s">
        <v>28</v>
      </c>
      <c r="H36" s="1851" t="s">
        <v>28</v>
      </c>
      <c r="I36" s="1851" t="s">
        <v>817</v>
      </c>
    </row>
    <row customHeight="1" ht="11.25">
      <c r="A37" s="1851" t="s">
        <v>2266</v>
      </c>
      <c r="B37" s="1851" t="s">
        <v>16</v>
      </c>
      <c r="C37" s="1851" t="s">
        <v>2398</v>
      </c>
      <c r="D37" s="1851" t="s">
        <v>2399</v>
      </c>
      <c r="E37" s="1851" t="s">
        <v>2400</v>
      </c>
      <c r="F37" s="1851" t="s">
        <v>2401</v>
      </c>
      <c r="G37" s="1851" t="s">
        <v>28</v>
      </c>
      <c r="H37" s="1851" t="s">
        <v>28</v>
      </c>
      <c r="I37" s="1851" t="s">
        <v>817</v>
      </c>
    </row>
    <row customHeight="1" ht="11.25">
      <c r="A38" s="1851" t="s">
        <v>2266</v>
      </c>
      <c r="B38" s="1851" t="s">
        <v>16</v>
      </c>
      <c r="C38" s="1851" t="s">
        <v>2402</v>
      </c>
      <c r="D38" s="1851" t="s">
        <v>2403</v>
      </c>
      <c r="E38" s="1851" t="s">
        <v>2404</v>
      </c>
      <c r="F38" s="1851" t="s">
        <v>2405</v>
      </c>
      <c r="G38" s="1851" t="s">
        <v>28</v>
      </c>
      <c r="H38" s="1851" t="s">
        <v>28</v>
      </c>
      <c r="I38" s="1851" t="s">
        <v>817</v>
      </c>
    </row>
    <row customHeight="1" ht="11.25">
      <c r="A39" s="1851" t="s">
        <v>2266</v>
      </c>
      <c r="B39" s="1851" t="s">
        <v>16</v>
      </c>
      <c r="C39" s="1851" t="s">
        <v>2406</v>
      </c>
      <c r="D39" s="1851" t="s">
        <v>2407</v>
      </c>
      <c r="E39" s="1851" t="s">
        <v>2408</v>
      </c>
      <c r="F39" s="1851" t="s">
        <v>2409</v>
      </c>
      <c r="G39" s="1851" t="s">
        <v>28</v>
      </c>
      <c r="H39" s="1851" t="s">
        <v>28</v>
      </c>
      <c r="I39" s="1851" t="s">
        <v>817</v>
      </c>
    </row>
    <row customHeight="1" ht="11.25">
      <c r="A40" s="1851" t="s">
        <v>2266</v>
      </c>
      <c r="B40" s="1851" t="s">
        <v>16</v>
      </c>
      <c r="C40" s="1851" t="s">
        <v>2410</v>
      </c>
      <c r="D40" s="1851" t="s">
        <v>2411</v>
      </c>
      <c r="E40" s="1851" t="s">
        <v>2412</v>
      </c>
      <c r="F40" s="1851" t="s">
        <v>2334</v>
      </c>
      <c r="G40" s="1851" t="s">
        <v>2413</v>
      </c>
      <c r="H40" s="1851" t="s">
        <v>28</v>
      </c>
      <c r="I40" s="1851" t="s">
        <v>817</v>
      </c>
    </row>
    <row customHeight="1" ht="11.25">
      <c r="A41" s="1851" t="s">
        <v>2266</v>
      </c>
      <c r="B41" s="1851" t="s">
        <v>16</v>
      </c>
      <c r="C41" s="1851" t="s">
        <v>2414</v>
      </c>
      <c r="D41" s="1851" t="s">
        <v>2415</v>
      </c>
      <c r="E41" s="1851" t="s">
        <v>2416</v>
      </c>
      <c r="F41" s="1851" t="s">
        <v>2346</v>
      </c>
      <c r="G41" s="1851" t="s">
        <v>28</v>
      </c>
      <c r="H41" s="1851" t="s">
        <v>28</v>
      </c>
      <c r="I41" s="1851" t="s">
        <v>817</v>
      </c>
    </row>
    <row customHeight="1" ht="11.25">
      <c r="A42" s="1851" t="s">
        <v>2266</v>
      </c>
      <c r="B42" s="1851" t="s">
        <v>16</v>
      </c>
      <c r="C42" s="1851" t="s">
        <v>2417</v>
      </c>
      <c r="D42" s="1851" t="s">
        <v>2418</v>
      </c>
      <c r="E42" s="1851" t="s">
        <v>2419</v>
      </c>
      <c r="F42" s="1851" t="s">
        <v>2420</v>
      </c>
      <c r="G42" s="1851" t="s">
        <v>28</v>
      </c>
      <c r="H42" s="1851" t="s">
        <v>28</v>
      </c>
      <c r="I42" s="1851" t="s">
        <v>817</v>
      </c>
    </row>
    <row customHeight="1" ht="11.25">
      <c r="A43" s="1851" t="s">
        <v>2266</v>
      </c>
      <c r="B43" s="1851" t="s">
        <v>16</v>
      </c>
      <c r="C43" s="1851" t="s">
        <v>2421</v>
      </c>
      <c r="D43" s="1851" t="s">
        <v>2422</v>
      </c>
      <c r="E43" s="1851" t="s">
        <v>2423</v>
      </c>
      <c r="F43" s="1851" t="s">
        <v>2342</v>
      </c>
      <c r="G43" s="1851" t="s">
        <v>28</v>
      </c>
      <c r="H43" s="1851" t="s">
        <v>28</v>
      </c>
      <c r="I43" s="1851" t="s">
        <v>817</v>
      </c>
    </row>
    <row customHeight="1" ht="11.25">
      <c r="A44" s="1851" t="s">
        <v>2266</v>
      </c>
      <c r="B44" s="1851" t="s">
        <v>16</v>
      </c>
      <c r="C44" s="1851" t="s">
        <v>2424</v>
      </c>
      <c r="D44" s="1851" t="s">
        <v>2425</v>
      </c>
      <c r="E44" s="1851" t="s">
        <v>2426</v>
      </c>
      <c r="F44" s="1851" t="s">
        <v>585</v>
      </c>
      <c r="G44" s="1851" t="s">
        <v>28</v>
      </c>
      <c r="H44" s="1851" t="s">
        <v>28</v>
      </c>
      <c r="I44" s="1851" t="s">
        <v>817</v>
      </c>
    </row>
    <row customHeight="1" ht="11.25">
      <c r="A45" s="1851" t="s">
        <v>2266</v>
      </c>
      <c r="B45" s="1851" t="s">
        <v>16</v>
      </c>
      <c r="C45" s="1851" t="s">
        <v>2427</v>
      </c>
      <c r="D45" s="1851" t="s">
        <v>2428</v>
      </c>
      <c r="E45" s="1851" t="s">
        <v>2429</v>
      </c>
      <c r="F45" s="1851" t="s">
        <v>585</v>
      </c>
      <c r="G45" s="1851" t="s">
        <v>28</v>
      </c>
      <c r="H45" s="1851" t="s">
        <v>28</v>
      </c>
      <c r="I45" s="1851" t="s">
        <v>817</v>
      </c>
    </row>
    <row customHeight="1" ht="11.25">
      <c r="A46" s="1851" t="s">
        <v>2266</v>
      </c>
      <c r="B46" s="1851" t="s">
        <v>16</v>
      </c>
      <c r="C46" s="1851" t="s">
        <v>2430</v>
      </c>
      <c r="D46" s="1851" t="s">
        <v>2431</v>
      </c>
      <c r="E46" s="1851" t="s">
        <v>2432</v>
      </c>
      <c r="F46" s="1851" t="s">
        <v>585</v>
      </c>
      <c r="G46" s="1851" t="s">
        <v>2433</v>
      </c>
      <c r="H46" s="1851" t="s">
        <v>28</v>
      </c>
      <c r="I46" s="1851" t="s">
        <v>817</v>
      </c>
    </row>
    <row customHeight="1" ht="11.25">
      <c r="A47" s="1851" t="s">
        <v>2266</v>
      </c>
      <c r="B47" s="1851" t="s">
        <v>16</v>
      </c>
      <c r="C47" s="1851" t="s">
        <v>2434</v>
      </c>
      <c r="D47" s="1851" t="s">
        <v>2435</v>
      </c>
      <c r="E47" s="1851" t="s">
        <v>2436</v>
      </c>
      <c r="F47" s="1851" t="s">
        <v>585</v>
      </c>
      <c r="G47" s="1851" t="s">
        <v>28</v>
      </c>
      <c r="H47" s="1851" t="s">
        <v>28</v>
      </c>
      <c r="I47" s="1851" t="s">
        <v>817</v>
      </c>
    </row>
    <row customHeight="1" ht="11.25">
      <c r="A48" s="1851" t="s">
        <v>2266</v>
      </c>
      <c r="B48" s="1851" t="s">
        <v>16</v>
      </c>
      <c r="C48" s="1851" t="s">
        <v>2437</v>
      </c>
      <c r="D48" s="1851" t="s">
        <v>2438</v>
      </c>
      <c r="E48" s="1851" t="s">
        <v>2439</v>
      </c>
      <c r="F48" s="1851" t="s">
        <v>2440</v>
      </c>
      <c r="G48" s="1851" t="s">
        <v>2441</v>
      </c>
      <c r="H48" s="1851" t="s">
        <v>28</v>
      </c>
      <c r="I48" s="1851" t="s">
        <v>817</v>
      </c>
    </row>
    <row customHeight="1" ht="11.25">
      <c r="A49" s="1851" t="s">
        <v>2266</v>
      </c>
      <c r="B49" s="1851" t="s">
        <v>16</v>
      </c>
      <c r="C49" s="1851" t="s">
        <v>2442</v>
      </c>
      <c r="D49" s="1851" t="s">
        <v>2443</v>
      </c>
      <c r="E49" s="1851" t="s">
        <v>2444</v>
      </c>
      <c r="F49" s="1851" t="s">
        <v>2445</v>
      </c>
      <c r="G49" s="1851" t="s">
        <v>28</v>
      </c>
      <c r="H49" s="1851" t="s">
        <v>28</v>
      </c>
      <c r="I49" s="1851" t="s">
        <v>817</v>
      </c>
    </row>
    <row customHeight="1" ht="11.25">
      <c r="A50" s="1851" t="s">
        <v>2266</v>
      </c>
      <c r="B50" s="1851" t="s">
        <v>16</v>
      </c>
      <c r="C50" s="1851" t="s">
        <v>2446</v>
      </c>
      <c r="D50" s="1851" t="s">
        <v>2447</v>
      </c>
      <c r="E50" s="1851" t="s">
        <v>2400</v>
      </c>
      <c r="F50" s="1851" t="s">
        <v>2448</v>
      </c>
      <c r="G50" s="1851" t="s">
        <v>28</v>
      </c>
      <c r="H50" s="1851" t="s">
        <v>28</v>
      </c>
      <c r="I50" s="1851" t="s">
        <v>817</v>
      </c>
    </row>
    <row customHeight="1" ht="11.25">
      <c r="A51" s="1851" t="s">
        <v>2266</v>
      </c>
      <c r="B51" s="1851" t="s">
        <v>16</v>
      </c>
      <c r="C51" s="1851" t="s">
        <v>2449</v>
      </c>
      <c r="D51" s="1851" t="s">
        <v>2450</v>
      </c>
      <c r="E51" s="1851" t="s">
        <v>2451</v>
      </c>
      <c r="F51" s="1851" t="s">
        <v>2452</v>
      </c>
      <c r="G51" s="1851" t="s">
        <v>2453</v>
      </c>
      <c r="H51" s="1851" t="s">
        <v>28</v>
      </c>
      <c r="I51" s="1851" t="s">
        <v>817</v>
      </c>
    </row>
    <row customHeight="1" ht="11.25">
      <c r="A52" s="1851" t="s">
        <v>2266</v>
      </c>
      <c r="B52" s="1851" t="s">
        <v>16</v>
      </c>
      <c r="C52" s="1851" t="s">
        <v>2454</v>
      </c>
      <c r="D52" s="1851" t="s">
        <v>2455</v>
      </c>
      <c r="E52" s="1851" t="s">
        <v>2456</v>
      </c>
      <c r="F52" s="1851" t="s">
        <v>2457</v>
      </c>
      <c r="G52" s="1851" t="s">
        <v>28</v>
      </c>
      <c r="H52" s="1851" t="s">
        <v>28</v>
      </c>
      <c r="I52" s="1851" t="s">
        <v>817</v>
      </c>
    </row>
    <row customHeight="1" ht="11.25">
      <c r="A53" s="1851" t="s">
        <v>2266</v>
      </c>
      <c r="B53" s="1851" t="s">
        <v>16</v>
      </c>
      <c r="C53" s="1851" t="s">
        <v>2458</v>
      </c>
      <c r="D53" s="1851" t="s">
        <v>2459</v>
      </c>
      <c r="E53" s="1851" t="s">
        <v>2460</v>
      </c>
      <c r="F53" s="1851" t="s">
        <v>2409</v>
      </c>
      <c r="G53" s="1851" t="s">
        <v>28</v>
      </c>
      <c r="H53" s="1851" t="s">
        <v>28</v>
      </c>
      <c r="I53" s="1851" t="s">
        <v>817</v>
      </c>
    </row>
    <row customHeight="1" ht="11.25">
      <c r="A54" s="1851" t="s">
        <v>2266</v>
      </c>
      <c r="B54" s="1851" t="s">
        <v>16</v>
      </c>
      <c r="C54" s="1851" t="s">
        <v>2461</v>
      </c>
      <c r="D54" s="1851" t="s">
        <v>2462</v>
      </c>
      <c r="E54" s="1851" t="s">
        <v>2463</v>
      </c>
      <c r="F54" s="1851" t="s">
        <v>2457</v>
      </c>
      <c r="G54" s="1851" t="s">
        <v>2464</v>
      </c>
      <c r="H54" s="1851" t="s">
        <v>28</v>
      </c>
      <c r="I54" s="1851" t="s">
        <v>817</v>
      </c>
    </row>
    <row customHeight="1" ht="11.25">
      <c r="A55" s="1851" t="s">
        <v>2266</v>
      </c>
      <c r="B55" s="1851" t="s">
        <v>16</v>
      </c>
      <c r="C55" s="1851" t="s">
        <v>2465</v>
      </c>
      <c r="D55" s="1851" t="s">
        <v>2466</v>
      </c>
      <c r="E55" s="1851" t="s">
        <v>2467</v>
      </c>
      <c r="F55" s="1851" t="s">
        <v>2457</v>
      </c>
      <c r="G55" s="1851" t="s">
        <v>2468</v>
      </c>
      <c r="H55" s="1851" t="s">
        <v>28</v>
      </c>
      <c r="I55" s="1851" t="s">
        <v>817</v>
      </c>
    </row>
    <row customHeight="1" ht="11.25">
      <c r="A56" s="1851" t="s">
        <v>2266</v>
      </c>
      <c r="B56" s="1851" t="s">
        <v>16</v>
      </c>
      <c r="C56" s="1851" t="s">
        <v>2469</v>
      </c>
      <c r="D56" s="1851" t="s">
        <v>2470</v>
      </c>
      <c r="E56" s="1851" t="s">
        <v>2471</v>
      </c>
      <c r="F56" s="1851" t="s">
        <v>2409</v>
      </c>
      <c r="G56" s="1851" t="s">
        <v>28</v>
      </c>
      <c r="H56" s="1851" t="s">
        <v>28</v>
      </c>
      <c r="I56" s="1851" t="s">
        <v>817</v>
      </c>
    </row>
    <row customHeight="1" ht="11.25">
      <c r="A57" s="1851" t="s">
        <v>2266</v>
      </c>
      <c r="B57" s="1851" t="s">
        <v>16</v>
      </c>
      <c r="C57" s="1851" t="s">
        <v>2472</v>
      </c>
      <c r="D57" s="1851" t="s">
        <v>2473</v>
      </c>
      <c r="E57" s="1851" t="s">
        <v>2474</v>
      </c>
      <c r="F57" s="1851" t="s">
        <v>2457</v>
      </c>
      <c r="G57" s="1851" t="s">
        <v>28</v>
      </c>
      <c r="H57" s="1851" t="s">
        <v>28</v>
      </c>
      <c r="I57" s="1851" t="s">
        <v>817</v>
      </c>
    </row>
    <row customHeight="1" ht="11.25">
      <c r="A58" s="1851" t="s">
        <v>2266</v>
      </c>
      <c r="B58" s="1851" t="s">
        <v>16</v>
      </c>
      <c r="C58" s="1851" t="s">
        <v>2475</v>
      </c>
      <c r="D58" s="1851" t="s">
        <v>2476</v>
      </c>
      <c r="E58" s="1851" t="s">
        <v>2477</v>
      </c>
      <c r="F58" s="1851" t="s">
        <v>2478</v>
      </c>
      <c r="G58" s="1851" t="s">
        <v>28</v>
      </c>
      <c r="H58" s="1851" t="s">
        <v>28</v>
      </c>
      <c r="I58" s="1851" t="s">
        <v>817</v>
      </c>
    </row>
    <row customHeight="1" ht="11.25">
      <c r="A59" s="1851" t="s">
        <v>2266</v>
      </c>
      <c r="B59" s="1851" t="s">
        <v>16</v>
      </c>
      <c r="C59" s="1851" t="s">
        <v>2479</v>
      </c>
      <c r="D59" s="1851" t="s">
        <v>2480</v>
      </c>
      <c r="E59" s="1851" t="s">
        <v>2481</v>
      </c>
      <c r="F59" s="1851" t="s">
        <v>2482</v>
      </c>
      <c r="G59" s="1851" t="s">
        <v>28</v>
      </c>
      <c r="H59" s="1851" t="s">
        <v>28</v>
      </c>
      <c r="I59" s="1851" t="s">
        <v>817</v>
      </c>
    </row>
    <row customHeight="1" ht="11.25">
      <c r="A60" s="1851" t="s">
        <v>2266</v>
      </c>
      <c r="B60" s="1851" t="s">
        <v>16</v>
      </c>
      <c r="C60" s="1851" t="s">
        <v>2483</v>
      </c>
      <c r="D60" s="1851" t="s">
        <v>2484</v>
      </c>
      <c r="E60" s="1851" t="s">
        <v>2485</v>
      </c>
      <c r="F60" s="1851" t="s">
        <v>2280</v>
      </c>
      <c r="G60" s="1851" t="s">
        <v>28</v>
      </c>
      <c r="H60" s="1851" t="s">
        <v>28</v>
      </c>
      <c r="I60" s="1851" t="s">
        <v>817</v>
      </c>
    </row>
    <row customHeight="1" ht="11.25">
      <c r="A61" s="1851" t="s">
        <v>2266</v>
      </c>
      <c r="B61" s="1851" t="s">
        <v>16</v>
      </c>
      <c r="C61" s="1851" t="s">
        <v>2486</v>
      </c>
      <c r="D61" s="1851" t="s">
        <v>2487</v>
      </c>
      <c r="E61" s="1851" t="s">
        <v>2488</v>
      </c>
      <c r="F61" s="1851" t="s">
        <v>54</v>
      </c>
      <c r="G61" s="1851" t="s">
        <v>2489</v>
      </c>
      <c r="H61" s="1851" t="s">
        <v>28</v>
      </c>
      <c r="I61" s="1851" t="s">
        <v>817</v>
      </c>
    </row>
    <row customHeight="1" ht="11.25">
      <c r="A62" s="1851" t="s">
        <v>2266</v>
      </c>
      <c r="B62" s="1851" t="s">
        <v>16</v>
      </c>
      <c r="C62" s="1851" t="s">
        <v>2490</v>
      </c>
      <c r="D62" s="1851" t="s">
        <v>2491</v>
      </c>
      <c r="E62" s="1851" t="s">
        <v>2492</v>
      </c>
      <c r="F62" s="1851" t="s">
        <v>2457</v>
      </c>
      <c r="G62" s="1851" t="s">
        <v>28</v>
      </c>
      <c r="H62" s="1851" t="s">
        <v>28</v>
      </c>
      <c r="I62" s="1851" t="s">
        <v>817</v>
      </c>
    </row>
    <row customHeight="1" ht="11.25">
      <c r="A63" s="1851" t="s">
        <v>2266</v>
      </c>
      <c r="B63" s="1851" t="s">
        <v>16</v>
      </c>
      <c r="C63" s="1851" t="s">
        <v>2493</v>
      </c>
      <c r="D63" s="1851" t="s">
        <v>2494</v>
      </c>
      <c r="E63" s="1851" t="s">
        <v>2495</v>
      </c>
      <c r="F63" s="1851" t="s">
        <v>2330</v>
      </c>
      <c r="G63" s="1851" t="s">
        <v>28</v>
      </c>
      <c r="H63" s="1851" t="s">
        <v>28</v>
      </c>
      <c r="I63" s="1851" t="s">
        <v>817</v>
      </c>
    </row>
    <row customHeight="1" ht="11.25">
      <c r="A64" s="1851" t="s">
        <v>2266</v>
      </c>
      <c r="B64" s="1851" t="s">
        <v>16</v>
      </c>
      <c r="C64" s="1851" t="s">
        <v>2496</v>
      </c>
      <c r="D64" s="1851" t="s">
        <v>2497</v>
      </c>
      <c r="E64" s="1851" t="s">
        <v>2498</v>
      </c>
      <c r="F64" s="1851" t="s">
        <v>2499</v>
      </c>
      <c r="G64" s="1851" t="s">
        <v>28</v>
      </c>
      <c r="H64" s="1851" t="s">
        <v>28</v>
      </c>
      <c r="I64" s="1851" t="s">
        <v>817</v>
      </c>
    </row>
    <row customHeight="1" ht="11.25">
      <c r="A65" s="1851" t="s">
        <v>2266</v>
      </c>
      <c r="B65" s="1851" t="s">
        <v>16</v>
      </c>
      <c r="C65" s="1851" t="s">
        <v>2500</v>
      </c>
      <c r="D65" s="1851" t="s">
        <v>2501</v>
      </c>
      <c r="E65" s="1851" t="s">
        <v>2502</v>
      </c>
      <c r="F65" s="1851" t="s">
        <v>2303</v>
      </c>
      <c r="G65" s="1851" t="s">
        <v>2503</v>
      </c>
      <c r="H65" s="1851" t="s">
        <v>2504</v>
      </c>
      <c r="I65" s="1851" t="s">
        <v>817</v>
      </c>
    </row>
    <row customHeight="1" ht="11.25">
      <c r="A66" s="1851" t="s">
        <v>2266</v>
      </c>
      <c r="B66" s="1851" t="s">
        <v>16</v>
      </c>
      <c r="C66" s="1851" t="s">
        <v>2505</v>
      </c>
      <c r="D66" s="1851" t="s">
        <v>2506</v>
      </c>
      <c r="E66" s="1851" t="s">
        <v>2507</v>
      </c>
      <c r="F66" s="1851" t="s">
        <v>2330</v>
      </c>
      <c r="G66" s="1851" t="s">
        <v>2508</v>
      </c>
      <c r="H66" s="1851" t="s">
        <v>28</v>
      </c>
      <c r="I66" s="1851" t="s">
        <v>817</v>
      </c>
    </row>
    <row customHeight="1" ht="11.25">
      <c r="A67" s="1851" t="s">
        <v>2266</v>
      </c>
      <c r="B67" s="1851" t="s">
        <v>16</v>
      </c>
      <c r="C67" s="1851" t="s">
        <v>2509</v>
      </c>
      <c r="D67" s="1851" t="s">
        <v>2510</v>
      </c>
      <c r="E67" s="1851" t="s">
        <v>2511</v>
      </c>
      <c r="F67" s="1851" t="s">
        <v>2330</v>
      </c>
      <c r="G67" s="1851" t="s">
        <v>28</v>
      </c>
      <c r="H67" s="1851" t="s">
        <v>28</v>
      </c>
      <c r="I67" s="1851" t="s">
        <v>817</v>
      </c>
    </row>
    <row customHeight="1" ht="11.25">
      <c r="A68" s="1851" t="s">
        <v>2266</v>
      </c>
      <c r="B68" s="1851" t="s">
        <v>16</v>
      </c>
      <c r="C68" s="1851" t="s">
        <v>2512</v>
      </c>
      <c r="D68" s="1851" t="s">
        <v>2513</v>
      </c>
      <c r="E68" s="1851" t="s">
        <v>2514</v>
      </c>
      <c r="F68" s="1851" t="s">
        <v>2515</v>
      </c>
      <c r="G68" s="1851" t="s">
        <v>28</v>
      </c>
      <c r="H68" s="1851" t="s">
        <v>28</v>
      </c>
      <c r="I68" s="1851" t="s">
        <v>817</v>
      </c>
    </row>
    <row customHeight="1" ht="11.25">
      <c r="A69" s="1851" t="s">
        <v>2266</v>
      </c>
      <c r="B69" s="1851" t="s">
        <v>16</v>
      </c>
      <c r="C69" s="1851" t="s">
        <v>2516</v>
      </c>
      <c r="D69" s="1851" t="s">
        <v>2517</v>
      </c>
      <c r="E69" s="1851" t="s">
        <v>2518</v>
      </c>
      <c r="F69" s="1851" t="s">
        <v>2515</v>
      </c>
      <c r="G69" s="1851" t="s">
        <v>28</v>
      </c>
      <c r="H69" s="1851" t="s">
        <v>28</v>
      </c>
      <c r="I69" s="1851" t="s">
        <v>817</v>
      </c>
    </row>
    <row customHeight="1" ht="11.25">
      <c r="A70" s="1851" t="s">
        <v>2266</v>
      </c>
      <c r="B70" s="1851" t="s">
        <v>16</v>
      </c>
      <c r="C70" s="1851" t="s">
        <v>2519</v>
      </c>
      <c r="D70" s="1851" t="s">
        <v>2520</v>
      </c>
      <c r="E70" s="1851" t="s">
        <v>2521</v>
      </c>
      <c r="F70" s="1851" t="s">
        <v>2330</v>
      </c>
      <c r="G70" s="1851" t="s">
        <v>28</v>
      </c>
      <c r="H70" s="1851" t="s">
        <v>28</v>
      </c>
      <c r="I70" s="1851" t="s">
        <v>817</v>
      </c>
    </row>
    <row customHeight="1" ht="11.25">
      <c r="A71" s="1851" t="s">
        <v>2266</v>
      </c>
      <c r="B71" s="1851" t="s">
        <v>16</v>
      </c>
      <c r="C71" s="1851" t="s">
        <v>2522</v>
      </c>
      <c r="D71" s="1851" t="s">
        <v>2523</v>
      </c>
      <c r="E71" s="1851" t="s">
        <v>2524</v>
      </c>
      <c r="F71" s="1851" t="s">
        <v>2525</v>
      </c>
      <c r="G71" s="1851" t="s">
        <v>28</v>
      </c>
      <c r="H71" s="1851" t="s">
        <v>28</v>
      </c>
      <c r="I71" s="1851" t="s">
        <v>817</v>
      </c>
    </row>
    <row customHeight="1" ht="11.25">
      <c r="A72" s="1851" t="s">
        <v>2266</v>
      </c>
      <c r="B72" s="1851" t="s">
        <v>16</v>
      </c>
      <c r="C72" s="1851" t="s">
        <v>2526</v>
      </c>
      <c r="D72" s="1851" t="s">
        <v>2527</v>
      </c>
      <c r="E72" s="1851" t="s">
        <v>2528</v>
      </c>
      <c r="F72" s="1851" t="s">
        <v>2525</v>
      </c>
      <c r="G72" s="1851" t="s">
        <v>28</v>
      </c>
      <c r="H72" s="1851" t="s">
        <v>28</v>
      </c>
      <c r="I72" s="1851" t="s">
        <v>817</v>
      </c>
    </row>
    <row customHeight="1" ht="11.25">
      <c r="A73" s="1851" t="s">
        <v>2266</v>
      </c>
      <c r="B73" s="1851" t="s">
        <v>16</v>
      </c>
      <c r="C73" s="1851" t="s">
        <v>2529</v>
      </c>
      <c r="D73" s="1851" t="s">
        <v>2530</v>
      </c>
      <c r="E73" s="1851" t="s">
        <v>2531</v>
      </c>
      <c r="F73" s="1851" t="s">
        <v>2499</v>
      </c>
      <c r="G73" s="1851" t="s">
        <v>28</v>
      </c>
      <c r="H73" s="1851" t="s">
        <v>28</v>
      </c>
      <c r="I73" s="1851" t="s">
        <v>817</v>
      </c>
    </row>
    <row customHeight="1" ht="11.25">
      <c r="A74" s="1851" t="s">
        <v>2266</v>
      </c>
      <c r="B74" s="1851" t="s">
        <v>16</v>
      </c>
      <c r="C74" s="1851" t="s">
        <v>2532</v>
      </c>
      <c r="D74" s="1851" t="s">
        <v>2533</v>
      </c>
      <c r="E74" s="1851" t="s">
        <v>2534</v>
      </c>
      <c r="F74" s="1851" t="s">
        <v>2515</v>
      </c>
      <c r="G74" s="1851" t="s">
        <v>28</v>
      </c>
      <c r="H74" s="1851" t="s">
        <v>28</v>
      </c>
      <c r="I74" s="1851" t="s">
        <v>817</v>
      </c>
    </row>
    <row customHeight="1" ht="11.25">
      <c r="A75" s="1851" t="s">
        <v>2266</v>
      </c>
      <c r="B75" s="1851" t="s">
        <v>16</v>
      </c>
      <c r="C75" s="1851" t="s">
        <v>2535</v>
      </c>
      <c r="D75" s="1851" t="s">
        <v>2536</v>
      </c>
      <c r="E75" s="1851" t="s">
        <v>2537</v>
      </c>
      <c r="F75" s="1851" t="s">
        <v>2457</v>
      </c>
      <c r="G75" s="1851" t="s">
        <v>28</v>
      </c>
      <c r="H75" s="1851" t="s">
        <v>28</v>
      </c>
      <c r="I75" s="1851" t="s">
        <v>817</v>
      </c>
    </row>
    <row customHeight="1" ht="11.25">
      <c r="A76" s="1851" t="s">
        <v>2266</v>
      </c>
      <c r="B76" s="1851" t="s">
        <v>16</v>
      </c>
      <c r="C76" s="1851" t="s">
        <v>2538</v>
      </c>
      <c r="D76" s="1851" t="s">
        <v>2539</v>
      </c>
      <c r="E76" s="1851" t="s">
        <v>2540</v>
      </c>
      <c r="F76" s="1851" t="s">
        <v>2525</v>
      </c>
      <c r="G76" s="1851" t="s">
        <v>28</v>
      </c>
      <c r="H76" s="1851" t="s">
        <v>28</v>
      </c>
      <c r="I76" s="1851" t="s">
        <v>817</v>
      </c>
    </row>
    <row customHeight="1" ht="11.25">
      <c r="A77" s="1851" t="s">
        <v>2266</v>
      </c>
      <c r="B77" s="1851" t="s">
        <v>16</v>
      </c>
      <c r="C77" s="1851" t="s">
        <v>2541</v>
      </c>
      <c r="D77" s="1851" t="s">
        <v>2542</v>
      </c>
      <c r="E77" s="1851" t="s">
        <v>2543</v>
      </c>
      <c r="F77" s="1851" t="s">
        <v>2544</v>
      </c>
      <c r="G77" s="1851" t="s">
        <v>28</v>
      </c>
      <c r="H77" s="1851" t="s">
        <v>28</v>
      </c>
      <c r="I77" s="1851" t="s">
        <v>817</v>
      </c>
    </row>
    <row customHeight="1" ht="11.25">
      <c r="A78" s="1851" t="s">
        <v>2266</v>
      </c>
      <c r="B78" s="1851" t="s">
        <v>16</v>
      </c>
      <c r="C78" s="1851" t="s">
        <v>2545</v>
      </c>
      <c r="D78" s="1851" t="s">
        <v>2546</v>
      </c>
      <c r="E78" s="1851" t="s">
        <v>2547</v>
      </c>
      <c r="F78" s="1851" t="s">
        <v>2525</v>
      </c>
      <c r="G78" s="1851" t="s">
        <v>28</v>
      </c>
      <c r="H78" s="1851" t="s">
        <v>28</v>
      </c>
      <c r="I78" s="1851" t="s">
        <v>817</v>
      </c>
    </row>
    <row customHeight="1" ht="11.25">
      <c r="A79" s="1851" t="s">
        <v>2266</v>
      </c>
      <c r="B79" s="1851" t="s">
        <v>16</v>
      </c>
      <c r="C79" s="1851" t="s">
        <v>2548</v>
      </c>
      <c r="D79" s="1851" t="s">
        <v>2549</v>
      </c>
      <c r="E79" s="1851" t="s">
        <v>2550</v>
      </c>
      <c r="F79" s="1851" t="s">
        <v>2457</v>
      </c>
      <c r="G79" s="1851" t="s">
        <v>2551</v>
      </c>
      <c r="H79" s="1851" t="s">
        <v>2552</v>
      </c>
      <c r="I79" s="1851" t="s">
        <v>817</v>
      </c>
    </row>
    <row customHeight="1" ht="11.25">
      <c r="A80" s="1851" t="s">
        <v>2266</v>
      </c>
      <c r="B80" s="1851" t="s">
        <v>16</v>
      </c>
      <c r="C80" s="1851" t="s">
        <v>2553</v>
      </c>
      <c r="D80" s="1851" t="s">
        <v>2554</v>
      </c>
      <c r="E80" s="1851" t="s">
        <v>2555</v>
      </c>
      <c r="F80" s="1851" t="s">
        <v>2499</v>
      </c>
      <c r="G80" s="1851" t="s">
        <v>28</v>
      </c>
      <c r="H80" s="1851" t="s">
        <v>28</v>
      </c>
      <c r="I80" s="1851" t="s">
        <v>817</v>
      </c>
    </row>
    <row customHeight="1" ht="11.25">
      <c r="A81" s="1851" t="s">
        <v>2266</v>
      </c>
      <c r="B81" s="1851" t="s">
        <v>16</v>
      </c>
      <c r="C81" s="1851" t="s">
        <v>2556</v>
      </c>
      <c r="D81" s="1851" t="s">
        <v>2557</v>
      </c>
      <c r="E81" s="1851" t="s">
        <v>2558</v>
      </c>
      <c r="F81" s="1851" t="s">
        <v>2559</v>
      </c>
      <c r="G81" s="1851" t="s">
        <v>28</v>
      </c>
      <c r="H81" s="1851" t="s">
        <v>28</v>
      </c>
      <c r="I81" s="1851" t="s">
        <v>817</v>
      </c>
    </row>
    <row customHeight="1" ht="11.25">
      <c r="A82" s="1851" t="s">
        <v>2266</v>
      </c>
      <c r="B82" s="1851" t="s">
        <v>16</v>
      </c>
      <c r="C82" s="1851" t="s">
        <v>2560</v>
      </c>
      <c r="D82" s="1851" t="s">
        <v>2561</v>
      </c>
      <c r="E82" s="1851" t="s">
        <v>2562</v>
      </c>
      <c r="F82" s="1851" t="s">
        <v>2452</v>
      </c>
      <c r="G82" s="1851" t="s">
        <v>28</v>
      </c>
      <c r="H82" s="1851" t="s">
        <v>28</v>
      </c>
      <c r="I82" s="1851" t="s">
        <v>817</v>
      </c>
    </row>
    <row customHeight="1" ht="11.25">
      <c r="A83" s="1851" t="s">
        <v>2266</v>
      </c>
      <c r="B83" s="1851" t="s">
        <v>16</v>
      </c>
      <c r="C83" s="1851" t="s">
        <v>2563</v>
      </c>
      <c r="D83" s="1851" t="s">
        <v>2564</v>
      </c>
      <c r="E83" s="1851" t="s">
        <v>2565</v>
      </c>
      <c r="F83" s="1851" t="s">
        <v>2330</v>
      </c>
      <c r="G83" s="1851" t="s">
        <v>28</v>
      </c>
      <c r="H83" s="1851" t="s">
        <v>28</v>
      </c>
      <c r="I83" s="1851" t="s">
        <v>817</v>
      </c>
    </row>
    <row customHeight="1" ht="11.25">
      <c r="A84" s="1851" t="s">
        <v>2266</v>
      </c>
      <c r="B84" s="1851" t="s">
        <v>16</v>
      </c>
      <c r="C84" s="1851" t="s">
        <v>2566</v>
      </c>
      <c r="D84" s="1851" t="s">
        <v>2567</v>
      </c>
      <c r="E84" s="1851" t="s">
        <v>2568</v>
      </c>
      <c r="F84" s="1851" t="s">
        <v>2409</v>
      </c>
      <c r="G84" s="1851" t="s">
        <v>28</v>
      </c>
      <c r="H84" s="1851" t="s">
        <v>2569</v>
      </c>
      <c r="I84" s="1851" t="s">
        <v>817</v>
      </c>
    </row>
    <row customHeight="1" ht="11.25">
      <c r="A85" s="1851" t="s">
        <v>2266</v>
      </c>
      <c r="B85" s="1851" t="s">
        <v>16</v>
      </c>
      <c r="C85" s="1851" t="s">
        <v>2570</v>
      </c>
      <c r="D85" s="1851" t="s">
        <v>2571</v>
      </c>
      <c r="E85" s="1851" t="s">
        <v>2572</v>
      </c>
      <c r="F85" s="1851" t="s">
        <v>2573</v>
      </c>
      <c r="G85" s="1851" t="s">
        <v>28</v>
      </c>
      <c r="H85" s="1851" t="s">
        <v>28</v>
      </c>
      <c r="I85" s="1851" t="s">
        <v>817</v>
      </c>
    </row>
    <row customHeight="1" ht="11.25">
      <c r="A86" s="1851" t="s">
        <v>2266</v>
      </c>
      <c r="B86" s="1851" t="s">
        <v>16</v>
      </c>
      <c r="C86" s="1851" t="s">
        <v>2574</v>
      </c>
      <c r="D86" s="1851" t="s">
        <v>2575</v>
      </c>
      <c r="E86" s="1851" t="s">
        <v>2576</v>
      </c>
      <c r="F86" s="1851" t="s">
        <v>2525</v>
      </c>
      <c r="G86" s="1851" t="s">
        <v>28</v>
      </c>
      <c r="H86" s="1851" t="s">
        <v>28</v>
      </c>
      <c r="I86" s="1851" t="s">
        <v>817</v>
      </c>
    </row>
    <row customHeight="1" ht="11.25">
      <c r="A87" s="1851" t="s">
        <v>2266</v>
      </c>
      <c r="B87" s="1851" t="s">
        <v>16</v>
      </c>
      <c r="C87" s="1851" t="s">
        <v>2577</v>
      </c>
      <c r="D87" s="1851" t="s">
        <v>2578</v>
      </c>
      <c r="E87" s="1851" t="s">
        <v>2579</v>
      </c>
      <c r="F87" s="1851" t="s">
        <v>2580</v>
      </c>
      <c r="G87" s="1851" t="s">
        <v>28</v>
      </c>
      <c r="H87" s="1851" t="s">
        <v>2581</v>
      </c>
      <c r="I87" s="1851" t="s">
        <v>817</v>
      </c>
    </row>
    <row customHeight="1" ht="11.25">
      <c r="A88" s="1851" t="s">
        <v>2266</v>
      </c>
      <c r="B88" s="1851" t="s">
        <v>16</v>
      </c>
      <c r="C88" s="1851" t="s">
        <v>2582</v>
      </c>
      <c r="D88" s="1851" t="s">
        <v>2583</v>
      </c>
      <c r="E88" s="1851" t="s">
        <v>2584</v>
      </c>
      <c r="F88" s="1851" t="s">
        <v>2420</v>
      </c>
      <c r="G88" s="1851" t="s">
        <v>28</v>
      </c>
      <c r="H88" s="1851" t="s">
        <v>28</v>
      </c>
      <c r="I88" s="1851" t="s">
        <v>817</v>
      </c>
    </row>
    <row customHeight="1" ht="11.25">
      <c r="A89" s="1851" t="s">
        <v>2266</v>
      </c>
      <c r="B89" s="1851" t="s">
        <v>16</v>
      </c>
      <c r="C89" s="1851" t="s">
        <v>2585</v>
      </c>
      <c r="D89" s="1851" t="s">
        <v>2586</v>
      </c>
      <c r="E89" s="1851" t="s">
        <v>2587</v>
      </c>
      <c r="F89" s="1851" t="s">
        <v>2457</v>
      </c>
      <c r="G89" s="1851" t="s">
        <v>28</v>
      </c>
      <c r="H89" s="1851" t="s">
        <v>28</v>
      </c>
      <c r="I89" s="1851" t="s">
        <v>817</v>
      </c>
    </row>
    <row customHeight="1" ht="11.25">
      <c r="A90" s="1851" t="s">
        <v>2266</v>
      </c>
      <c r="B90" s="1851" t="s">
        <v>16</v>
      </c>
      <c r="C90" s="1851" t="s">
        <v>2588</v>
      </c>
      <c r="D90" s="1851" t="s">
        <v>2589</v>
      </c>
      <c r="E90" s="1851" t="s">
        <v>2590</v>
      </c>
      <c r="F90" s="1851" t="s">
        <v>2330</v>
      </c>
      <c r="G90" s="1851" t="s">
        <v>28</v>
      </c>
      <c r="H90" s="1851" t="s">
        <v>2591</v>
      </c>
      <c r="I90" s="1851" t="s">
        <v>817</v>
      </c>
    </row>
    <row customHeight="1" ht="11.25">
      <c r="A91" s="1851" t="s">
        <v>2266</v>
      </c>
      <c r="B91" s="1851" t="s">
        <v>16</v>
      </c>
      <c r="C91" s="1851" t="s">
        <v>2592</v>
      </c>
      <c r="D91" s="1851" t="s">
        <v>2593</v>
      </c>
      <c r="E91" s="1851" t="s">
        <v>2594</v>
      </c>
      <c r="F91" s="1851" t="s">
        <v>2595</v>
      </c>
      <c r="G91" s="1851" t="s">
        <v>28</v>
      </c>
      <c r="H91" s="1851" t="s">
        <v>28</v>
      </c>
      <c r="I91" s="1851" t="s">
        <v>817</v>
      </c>
    </row>
    <row customHeight="1" ht="11.25">
      <c r="A92" s="1851" t="s">
        <v>2266</v>
      </c>
      <c r="B92" s="1851" t="s">
        <v>16</v>
      </c>
      <c r="C92" s="1851" t="s">
        <v>2596</v>
      </c>
      <c r="D92" s="1851" t="s">
        <v>2597</v>
      </c>
      <c r="E92" s="1851" t="s">
        <v>2598</v>
      </c>
      <c r="F92" s="1851" t="s">
        <v>2295</v>
      </c>
      <c r="G92" s="1851" t="s">
        <v>28</v>
      </c>
      <c r="H92" s="1851" t="s">
        <v>28</v>
      </c>
      <c r="I92" s="1851" t="s">
        <v>817</v>
      </c>
    </row>
    <row customHeight="1" ht="11.25">
      <c r="A93" s="1851" t="s">
        <v>2266</v>
      </c>
      <c r="B93" s="1851" t="s">
        <v>16</v>
      </c>
      <c r="C93" s="1851" t="s">
        <v>2599</v>
      </c>
      <c r="D93" s="1851" t="s">
        <v>2600</v>
      </c>
      <c r="E93" s="1851" t="s">
        <v>2601</v>
      </c>
      <c r="F93" s="1851" t="s">
        <v>2602</v>
      </c>
      <c r="G93" s="1851" t="s">
        <v>28</v>
      </c>
      <c r="H93" s="1851" t="s">
        <v>28</v>
      </c>
      <c r="I93" s="1851" t="s">
        <v>817</v>
      </c>
    </row>
    <row customHeight="1" ht="11.25">
      <c r="A94" s="1851" t="s">
        <v>2266</v>
      </c>
      <c r="B94" s="1851" t="s">
        <v>16</v>
      </c>
      <c r="C94" s="1851" t="s">
        <v>2603</v>
      </c>
      <c r="D94" s="1851" t="s">
        <v>2604</v>
      </c>
      <c r="E94" s="1851" t="s">
        <v>2605</v>
      </c>
      <c r="F94" s="1851" t="s">
        <v>2342</v>
      </c>
      <c r="G94" s="1851" t="s">
        <v>28</v>
      </c>
      <c r="H94" s="1851" t="s">
        <v>28</v>
      </c>
      <c r="I94" s="1851" t="s">
        <v>817</v>
      </c>
    </row>
    <row customHeight="1" ht="11.25">
      <c r="A95" s="1851" t="s">
        <v>2266</v>
      </c>
      <c r="B95" s="1851" t="s">
        <v>16</v>
      </c>
      <c r="C95" s="1851" t="s">
        <v>2606</v>
      </c>
      <c r="D95" s="1851" t="s">
        <v>2607</v>
      </c>
      <c r="E95" s="1851" t="s">
        <v>2608</v>
      </c>
      <c r="F95" s="1851" t="s">
        <v>2609</v>
      </c>
      <c r="G95" s="1851" t="s">
        <v>28</v>
      </c>
      <c r="H95" s="1851" t="s">
        <v>28</v>
      </c>
      <c r="I95" s="1851" t="s">
        <v>817</v>
      </c>
    </row>
    <row customHeight="1" ht="11.25">
      <c r="A96" s="1851" t="s">
        <v>2266</v>
      </c>
      <c r="B96" s="1851" t="s">
        <v>16</v>
      </c>
      <c r="C96" s="1851" t="s">
        <v>2610</v>
      </c>
      <c r="D96" s="1851" t="s">
        <v>2611</v>
      </c>
      <c r="E96" s="1851" t="s">
        <v>2612</v>
      </c>
      <c r="F96" s="1851" t="s">
        <v>2270</v>
      </c>
      <c r="G96" s="1851" t="s">
        <v>28</v>
      </c>
      <c r="H96" s="1851" t="s">
        <v>28</v>
      </c>
      <c r="I96" s="1851" t="s">
        <v>817</v>
      </c>
    </row>
    <row customHeight="1" ht="11.25">
      <c r="A97" s="1851" t="s">
        <v>2266</v>
      </c>
      <c r="B97" s="1851" t="s">
        <v>16</v>
      </c>
      <c r="C97" s="1851" t="s">
        <v>2613</v>
      </c>
      <c r="D97" s="1851" t="s">
        <v>2614</v>
      </c>
      <c r="E97" s="1851" t="s">
        <v>2615</v>
      </c>
      <c r="F97" s="1851" t="s">
        <v>2559</v>
      </c>
      <c r="G97" s="1851" t="s">
        <v>28</v>
      </c>
      <c r="H97" s="1851" t="s">
        <v>28</v>
      </c>
      <c r="I97" s="1851" t="s">
        <v>817</v>
      </c>
    </row>
    <row customHeight="1" ht="11.25">
      <c r="A98" s="1851" t="s">
        <v>2266</v>
      </c>
      <c r="B98" s="1851" t="s">
        <v>16</v>
      </c>
      <c r="C98" s="1851" t="s">
        <v>2616</v>
      </c>
      <c r="D98" s="1851" t="s">
        <v>2617</v>
      </c>
      <c r="E98" s="1851" t="s">
        <v>2618</v>
      </c>
      <c r="F98" s="1851" t="s">
        <v>2395</v>
      </c>
      <c r="G98" s="1851" t="s">
        <v>28</v>
      </c>
      <c r="H98" s="1851" t="s">
        <v>28</v>
      </c>
      <c r="I98" s="1851" t="s">
        <v>817</v>
      </c>
    </row>
    <row customHeight="1" ht="11.25">
      <c r="A99" s="1851" t="s">
        <v>2266</v>
      </c>
      <c r="B99" s="1851" t="s">
        <v>16</v>
      </c>
      <c r="C99" s="1851" t="s">
        <v>2619</v>
      </c>
      <c r="D99" s="1851" t="s">
        <v>2620</v>
      </c>
      <c r="E99" s="1851" t="s">
        <v>2621</v>
      </c>
      <c r="F99" s="1851" t="s">
        <v>2395</v>
      </c>
      <c r="G99" s="1851" t="s">
        <v>28</v>
      </c>
      <c r="H99" s="1851" t="s">
        <v>28</v>
      </c>
      <c r="I99" s="1851" t="s">
        <v>817</v>
      </c>
    </row>
    <row customHeight="1" ht="11.25">
      <c r="A100" s="1851" t="s">
        <v>2266</v>
      </c>
      <c r="B100" s="1851" t="s">
        <v>16</v>
      </c>
      <c r="C100" s="1851" t="s">
        <v>2622</v>
      </c>
      <c r="D100" s="1851" t="s">
        <v>2623</v>
      </c>
      <c r="E100" s="1851" t="s">
        <v>2624</v>
      </c>
      <c r="F100" s="1851" t="s">
        <v>2330</v>
      </c>
      <c r="G100" s="1851" t="s">
        <v>2591</v>
      </c>
      <c r="H100" s="1851" t="s">
        <v>28</v>
      </c>
      <c r="I100" s="1851" t="s">
        <v>817</v>
      </c>
    </row>
    <row customHeight="1" ht="11.25">
      <c r="A101" s="1851" t="s">
        <v>2266</v>
      </c>
      <c r="B101" s="1851" t="s">
        <v>16</v>
      </c>
      <c r="C101" s="1851" t="s">
        <v>2625</v>
      </c>
      <c r="D101" s="1851" t="s">
        <v>2626</v>
      </c>
      <c r="E101" s="1851" t="s">
        <v>2627</v>
      </c>
      <c r="F101" s="1851" t="s">
        <v>2628</v>
      </c>
      <c r="G101" s="1851" t="s">
        <v>28</v>
      </c>
      <c r="H101" s="1851" t="s">
        <v>28</v>
      </c>
      <c r="I101" s="1851" t="s">
        <v>817</v>
      </c>
    </row>
    <row customHeight="1" ht="11.25">
      <c r="A102" s="1851" t="s">
        <v>2266</v>
      </c>
      <c r="B102" s="1851" t="s">
        <v>16</v>
      </c>
      <c r="C102" s="1851" t="s">
        <v>2629</v>
      </c>
      <c r="D102" s="1851" t="s">
        <v>2630</v>
      </c>
      <c r="E102" s="1851" t="s">
        <v>2627</v>
      </c>
      <c r="F102" s="1851" t="s">
        <v>2631</v>
      </c>
      <c r="G102" s="1851" t="s">
        <v>28</v>
      </c>
      <c r="H102" s="1851" t="s">
        <v>28</v>
      </c>
      <c r="I102" s="1851" t="s">
        <v>817</v>
      </c>
    </row>
    <row customHeight="1" ht="11.25">
      <c r="A103" s="1851" t="s">
        <v>2266</v>
      </c>
      <c r="B103" s="1851" t="s">
        <v>16</v>
      </c>
      <c r="C103" s="1851" t="s">
        <v>2632</v>
      </c>
      <c r="D103" s="1851" t="s">
        <v>2633</v>
      </c>
      <c r="E103" s="1851" t="s">
        <v>2634</v>
      </c>
      <c r="F103" s="1851" t="s">
        <v>2350</v>
      </c>
      <c r="G103" s="1851" t="s">
        <v>28</v>
      </c>
      <c r="H103" s="1851" t="s">
        <v>28</v>
      </c>
      <c r="I103" s="1851" t="s">
        <v>817</v>
      </c>
    </row>
    <row customHeight="1" ht="11.25">
      <c r="A104" s="1851" t="s">
        <v>2266</v>
      </c>
      <c r="B104" s="1851" t="s">
        <v>16</v>
      </c>
      <c r="C104" s="1851" t="s">
        <v>2635</v>
      </c>
      <c r="D104" s="1851" t="s">
        <v>2636</v>
      </c>
      <c r="E104" s="1851" t="s">
        <v>2637</v>
      </c>
      <c r="F104" s="1851" t="s">
        <v>2342</v>
      </c>
      <c r="G104" s="1851" t="s">
        <v>28</v>
      </c>
      <c r="H104" s="1851" t="s">
        <v>28</v>
      </c>
      <c r="I104" s="1851" t="s">
        <v>817</v>
      </c>
    </row>
    <row customHeight="1" ht="11.25">
      <c r="A105" s="1851" t="s">
        <v>2266</v>
      </c>
      <c r="B105" s="1851" t="s">
        <v>16</v>
      </c>
      <c r="C105" s="1851" t="s">
        <v>2638</v>
      </c>
      <c r="D105" s="1851" t="s">
        <v>2639</v>
      </c>
      <c r="E105" s="1851" t="s">
        <v>2640</v>
      </c>
      <c r="F105" s="1851" t="s">
        <v>2342</v>
      </c>
      <c r="G105" s="1851" t="s">
        <v>28</v>
      </c>
      <c r="H105" s="1851" t="s">
        <v>28</v>
      </c>
      <c r="I105" s="1851" t="s">
        <v>817</v>
      </c>
    </row>
    <row customHeight="1" ht="11.25">
      <c r="A106" s="1851" t="s">
        <v>2266</v>
      </c>
      <c r="B106" s="1851" t="s">
        <v>16</v>
      </c>
      <c r="C106" s="1851" t="s">
        <v>2641</v>
      </c>
      <c r="D106" s="1851" t="s">
        <v>2642</v>
      </c>
      <c r="E106" s="1851" t="s">
        <v>2643</v>
      </c>
      <c r="F106" s="1851" t="s">
        <v>2342</v>
      </c>
      <c r="G106" s="1851" t="s">
        <v>2644</v>
      </c>
      <c r="H106" s="1851" t="s">
        <v>28</v>
      </c>
      <c r="I106" s="1851" t="s">
        <v>817</v>
      </c>
    </row>
    <row customHeight="1" ht="11.25">
      <c r="A107" s="1851" t="s">
        <v>2266</v>
      </c>
      <c r="B107" s="1851" t="s">
        <v>16</v>
      </c>
      <c r="C107" s="1851" t="s">
        <v>2645</v>
      </c>
      <c r="D107" s="1851" t="s">
        <v>2646</v>
      </c>
      <c r="E107" s="1851" t="s">
        <v>2647</v>
      </c>
      <c r="F107" s="1851" t="s">
        <v>2334</v>
      </c>
      <c r="G107" s="1851" t="s">
        <v>28</v>
      </c>
      <c r="H107" s="1851" t="s">
        <v>28</v>
      </c>
      <c r="I107" s="1851" t="s">
        <v>817</v>
      </c>
    </row>
    <row customHeight="1" ht="11.25">
      <c r="A108" s="1851" t="s">
        <v>2266</v>
      </c>
      <c r="B108" s="1851" t="s">
        <v>16</v>
      </c>
      <c r="C108" s="1851" t="s">
        <v>2648</v>
      </c>
      <c r="D108" s="1851" t="s">
        <v>2649</v>
      </c>
      <c r="E108" s="1851" t="s">
        <v>2650</v>
      </c>
      <c r="F108" s="1851" t="s">
        <v>2342</v>
      </c>
      <c r="G108" s="1851" t="s">
        <v>2651</v>
      </c>
      <c r="H108" s="1851" t="s">
        <v>28</v>
      </c>
      <c r="I108" s="1851" t="s">
        <v>817</v>
      </c>
    </row>
    <row customHeight="1" ht="11.25">
      <c r="A109" s="1851" t="s">
        <v>2266</v>
      </c>
      <c r="B109" s="1851" t="s">
        <v>16</v>
      </c>
      <c r="C109" s="1851" t="s">
        <v>2652</v>
      </c>
      <c r="D109" s="1851" t="s">
        <v>2653</v>
      </c>
      <c r="E109" s="1851" t="s">
        <v>2654</v>
      </c>
      <c r="F109" s="1851" t="s">
        <v>2525</v>
      </c>
      <c r="G109" s="1851" t="s">
        <v>2655</v>
      </c>
      <c r="H109" s="1851" t="s">
        <v>28</v>
      </c>
      <c r="I109" s="1851" t="s">
        <v>817</v>
      </c>
    </row>
    <row customHeight="1" ht="11.25">
      <c r="A110" s="1851" t="s">
        <v>2266</v>
      </c>
      <c r="B110" s="1851" t="s">
        <v>16</v>
      </c>
      <c r="C110" s="1851" t="s">
        <v>2656</v>
      </c>
      <c r="D110" s="1851" t="s">
        <v>2657</v>
      </c>
      <c r="E110" s="1851" t="s">
        <v>2658</v>
      </c>
      <c r="F110" s="1851" t="s">
        <v>2457</v>
      </c>
      <c r="G110" s="1851" t="s">
        <v>2659</v>
      </c>
      <c r="H110" s="1851" t="s">
        <v>28</v>
      </c>
      <c r="I110" s="1851" t="s">
        <v>817</v>
      </c>
    </row>
    <row customHeight="1" ht="11.25">
      <c r="A111" s="1851" t="s">
        <v>2266</v>
      </c>
      <c r="B111" s="1851" t="s">
        <v>16</v>
      </c>
      <c r="C111" s="1851" t="s">
        <v>2660</v>
      </c>
      <c r="D111" s="1851" t="s">
        <v>2661</v>
      </c>
      <c r="E111" s="1851" t="s">
        <v>2662</v>
      </c>
      <c r="F111" s="1851" t="s">
        <v>2602</v>
      </c>
      <c r="G111" s="1851" t="s">
        <v>2663</v>
      </c>
      <c r="H111" s="1851" t="s">
        <v>28</v>
      </c>
      <c r="I111" s="1851" t="s">
        <v>817</v>
      </c>
    </row>
    <row customHeight="1" ht="11.25">
      <c r="A112" s="1851" t="s">
        <v>2266</v>
      </c>
      <c r="B112" s="1851" t="s">
        <v>16</v>
      </c>
      <c r="C112" s="1851" t="s">
        <v>2664</v>
      </c>
      <c r="D112" s="1851" t="s">
        <v>2665</v>
      </c>
      <c r="E112" s="1851" t="s">
        <v>2666</v>
      </c>
      <c r="F112" s="1851" t="s">
        <v>2405</v>
      </c>
      <c r="G112" s="1851" t="s">
        <v>28</v>
      </c>
      <c r="H112" s="1851" t="s">
        <v>28</v>
      </c>
      <c r="I112" s="1851" t="s">
        <v>817</v>
      </c>
    </row>
    <row customHeight="1" ht="11.25">
      <c r="A113" s="1851" t="s">
        <v>2266</v>
      </c>
      <c r="B113" s="1851" t="s">
        <v>16</v>
      </c>
      <c r="C113" s="1851" t="s">
        <v>2667</v>
      </c>
      <c r="D113" s="1851" t="s">
        <v>2668</v>
      </c>
      <c r="E113" s="1851" t="s">
        <v>2669</v>
      </c>
      <c r="F113" s="1851" t="s">
        <v>2395</v>
      </c>
      <c r="G113" s="1851" t="s">
        <v>28</v>
      </c>
      <c r="H113" s="1851" t="s">
        <v>28</v>
      </c>
      <c r="I113" s="1851" t="s">
        <v>817</v>
      </c>
    </row>
    <row customHeight="1" ht="11.25">
      <c r="A114" s="1851" t="s">
        <v>2266</v>
      </c>
      <c r="B114" s="1851" t="s">
        <v>16</v>
      </c>
      <c r="C114" s="1851" t="s">
        <v>2670</v>
      </c>
      <c r="D114" s="1851" t="s">
        <v>2671</v>
      </c>
      <c r="E114" s="1851" t="s">
        <v>2672</v>
      </c>
      <c r="F114" s="1851" t="s">
        <v>2350</v>
      </c>
      <c r="G114" s="1851" t="s">
        <v>28</v>
      </c>
      <c r="H114" s="1851" t="s">
        <v>28</v>
      </c>
      <c r="I114" s="1851" t="s">
        <v>817</v>
      </c>
    </row>
    <row customHeight="1" ht="11.25">
      <c r="A115" s="1851" t="s">
        <v>2266</v>
      </c>
      <c r="B115" s="1851" t="s">
        <v>16</v>
      </c>
      <c r="C115" s="1851" t="s">
        <v>2673</v>
      </c>
      <c r="D115" s="1851" t="s">
        <v>2674</v>
      </c>
      <c r="E115" s="1851" t="s">
        <v>2675</v>
      </c>
      <c r="F115" s="1851" t="s">
        <v>2330</v>
      </c>
      <c r="G115" s="1851" t="s">
        <v>2676</v>
      </c>
      <c r="H115" s="1851" t="s">
        <v>28</v>
      </c>
      <c r="I115" s="1851" t="s">
        <v>817</v>
      </c>
    </row>
    <row customHeight="1" ht="11.25">
      <c r="A116" s="1851" t="s">
        <v>2266</v>
      </c>
      <c r="B116" s="1851" t="s">
        <v>16</v>
      </c>
      <c r="C116" s="1851" t="s">
        <v>2677</v>
      </c>
      <c r="D116" s="1851" t="s">
        <v>2678</v>
      </c>
      <c r="E116" s="1851" t="s">
        <v>2679</v>
      </c>
      <c r="F116" s="1851" t="s">
        <v>2334</v>
      </c>
      <c r="G116" s="1851" t="s">
        <v>28</v>
      </c>
      <c r="H116" s="1851" t="s">
        <v>28</v>
      </c>
      <c r="I116" s="1851" t="s">
        <v>817</v>
      </c>
    </row>
    <row customHeight="1" ht="11.25">
      <c r="A117" s="1851" t="s">
        <v>2266</v>
      </c>
      <c r="B117" s="1851" t="s">
        <v>16</v>
      </c>
      <c r="C117" s="1851" t="s">
        <v>2680</v>
      </c>
      <c r="D117" s="1851" t="s">
        <v>2681</v>
      </c>
      <c r="E117" s="1851" t="s">
        <v>2682</v>
      </c>
      <c r="F117" s="1851" t="s">
        <v>2395</v>
      </c>
      <c r="G117" s="1851" t="s">
        <v>28</v>
      </c>
      <c r="H117" s="1851" t="s">
        <v>28</v>
      </c>
      <c r="I117" s="1851" t="s">
        <v>817</v>
      </c>
    </row>
    <row customHeight="1" ht="11.25">
      <c r="A118" s="1851" t="s">
        <v>2266</v>
      </c>
      <c r="B118" s="1851" t="s">
        <v>16</v>
      </c>
      <c r="C118" s="1851" t="s">
        <v>2683</v>
      </c>
      <c r="D118" s="1851" t="s">
        <v>2684</v>
      </c>
      <c r="E118" s="1851" t="s">
        <v>2685</v>
      </c>
      <c r="F118" s="1851" t="s">
        <v>2405</v>
      </c>
      <c r="G118" s="1851" t="s">
        <v>28</v>
      </c>
      <c r="H118" s="1851" t="s">
        <v>28</v>
      </c>
      <c r="I118" s="1851" t="s">
        <v>817</v>
      </c>
    </row>
    <row customHeight="1" ht="11.25">
      <c r="A119" s="1851" t="s">
        <v>2266</v>
      </c>
      <c r="B119" s="1851" t="s">
        <v>16</v>
      </c>
      <c r="C119" s="1851" t="s">
        <v>2686</v>
      </c>
      <c r="D119" s="1851" t="s">
        <v>2687</v>
      </c>
      <c r="E119" s="1851" t="s">
        <v>2688</v>
      </c>
      <c r="F119" s="1851" t="s">
        <v>2342</v>
      </c>
      <c r="G119" s="1851" t="s">
        <v>2689</v>
      </c>
      <c r="H119" s="1851" t="s">
        <v>28</v>
      </c>
      <c r="I119" s="1851" t="s">
        <v>817</v>
      </c>
    </row>
    <row customHeight="1" ht="11.25">
      <c r="A120" s="1851" t="s">
        <v>2266</v>
      </c>
      <c r="B120" s="1851" t="s">
        <v>16</v>
      </c>
      <c r="C120" s="1851" t="s">
        <v>2690</v>
      </c>
      <c r="D120" s="1851" t="s">
        <v>2691</v>
      </c>
      <c r="E120" s="1851" t="s">
        <v>2692</v>
      </c>
      <c r="F120" s="1851" t="s">
        <v>2499</v>
      </c>
      <c r="G120" s="1851" t="s">
        <v>2693</v>
      </c>
      <c r="H120" s="1851" t="s">
        <v>28</v>
      </c>
      <c r="I120" s="1851" t="s">
        <v>817</v>
      </c>
    </row>
    <row customHeight="1" ht="11.25">
      <c r="A121" s="1851" t="s">
        <v>2266</v>
      </c>
      <c r="B121" s="1851" t="s">
        <v>16</v>
      </c>
      <c r="C121" s="1851" t="s">
        <v>13</v>
      </c>
      <c r="D121" s="1851" t="s">
        <v>49</v>
      </c>
      <c r="E121" s="1851" t="s">
        <v>52</v>
      </c>
      <c r="F121" s="1851" t="s">
        <v>54</v>
      </c>
      <c r="G121" s="1851" t="s">
        <v>2694</v>
      </c>
      <c r="H121" s="1851" t="s">
        <v>28</v>
      </c>
      <c r="I121" s="1851" t="s">
        <v>817</v>
      </c>
    </row>
    <row customHeight="1" ht="11.25">
      <c r="A122" s="1851" t="s">
        <v>2266</v>
      </c>
      <c r="B122" s="1851" t="s">
        <v>16</v>
      </c>
      <c r="C122" s="1851" t="s">
        <v>2695</v>
      </c>
      <c r="D122" s="1851" t="s">
        <v>2696</v>
      </c>
      <c r="E122" s="1851" t="s">
        <v>2697</v>
      </c>
      <c r="F122" s="1851" t="s">
        <v>2342</v>
      </c>
      <c r="G122" s="1851" t="s">
        <v>28</v>
      </c>
      <c r="H122" s="1851" t="s">
        <v>28</v>
      </c>
      <c r="I122" s="1851" t="s">
        <v>817</v>
      </c>
    </row>
    <row customHeight="1" ht="11.25">
      <c r="A123" s="1851" t="s">
        <v>2266</v>
      </c>
      <c r="B123" s="1851" t="s">
        <v>16</v>
      </c>
      <c r="C123" s="1851" t="s">
        <v>2698</v>
      </c>
      <c r="D123" s="1851" t="s">
        <v>2699</v>
      </c>
      <c r="E123" s="1851" t="s">
        <v>2700</v>
      </c>
      <c r="F123" s="1851" t="s">
        <v>2342</v>
      </c>
      <c r="G123" s="1851" t="s">
        <v>2701</v>
      </c>
      <c r="H123" s="1851" t="s">
        <v>28</v>
      </c>
      <c r="I123" s="1851" t="s">
        <v>817</v>
      </c>
    </row>
    <row customHeight="1" ht="11.25">
      <c r="A124" s="1851" t="s">
        <v>2266</v>
      </c>
      <c r="B124" s="1851" t="s">
        <v>16</v>
      </c>
      <c r="C124" s="1851" t="s">
        <v>2702</v>
      </c>
      <c r="D124" s="1851" t="s">
        <v>2703</v>
      </c>
      <c r="E124" s="1851" t="s">
        <v>2704</v>
      </c>
      <c r="F124" s="1851" t="s">
        <v>2303</v>
      </c>
      <c r="G124" s="1851" t="s">
        <v>28</v>
      </c>
      <c r="H124" s="1851" t="s">
        <v>28</v>
      </c>
      <c r="I124" s="1851" t="s">
        <v>817</v>
      </c>
    </row>
    <row customHeight="1" ht="11.25">
      <c r="A125" s="1851" t="s">
        <v>2266</v>
      </c>
      <c r="B125" s="1851" t="s">
        <v>16</v>
      </c>
      <c r="C125" s="1851" t="s">
        <v>2705</v>
      </c>
      <c r="D125" s="1851" t="s">
        <v>2706</v>
      </c>
      <c r="E125" s="1851" t="s">
        <v>2707</v>
      </c>
      <c r="F125" s="1851" t="s">
        <v>2342</v>
      </c>
      <c r="G125" s="1851" t="s">
        <v>2708</v>
      </c>
      <c r="H125" s="1851" t="s">
        <v>2709</v>
      </c>
      <c r="I125" s="1851" t="s">
        <v>817</v>
      </c>
    </row>
    <row customHeight="1" ht="11.25">
      <c r="A126" s="1851" t="s">
        <v>2266</v>
      </c>
      <c r="B126" s="1851" t="s">
        <v>16</v>
      </c>
      <c r="C126" s="1851" t="s">
        <v>2710</v>
      </c>
      <c r="D126" s="1851" t="s">
        <v>2711</v>
      </c>
      <c r="E126" s="1851" t="s">
        <v>2712</v>
      </c>
      <c r="F126" s="1851" t="s">
        <v>2452</v>
      </c>
      <c r="G126" s="1851" t="s">
        <v>2713</v>
      </c>
      <c r="H126" s="1851" t="s">
        <v>28</v>
      </c>
      <c r="I126" s="1851" t="s">
        <v>817</v>
      </c>
    </row>
    <row customHeight="1" ht="11.25">
      <c r="A127" s="1851" t="s">
        <v>2266</v>
      </c>
      <c r="B127" s="1851" t="s">
        <v>16</v>
      </c>
      <c r="C127" s="1851" t="s">
        <v>2714</v>
      </c>
      <c r="D127" s="1851" t="s">
        <v>2715</v>
      </c>
      <c r="E127" s="1851" t="s">
        <v>2716</v>
      </c>
      <c r="F127" s="1851" t="s">
        <v>2515</v>
      </c>
      <c r="G127" s="1851" t="s">
        <v>28</v>
      </c>
      <c r="H127" s="1851" t="s">
        <v>2717</v>
      </c>
      <c r="I127" s="1851" t="s">
        <v>817</v>
      </c>
    </row>
    <row customHeight="1" ht="11.25">
      <c r="A128" s="1851" t="s">
        <v>2266</v>
      </c>
      <c r="B128" s="1851" t="s">
        <v>16</v>
      </c>
      <c r="C128" s="1851" t="s">
        <v>2718</v>
      </c>
      <c r="D128" s="1851" t="s">
        <v>2719</v>
      </c>
      <c r="E128" s="1851" t="s">
        <v>2720</v>
      </c>
      <c r="F128" s="1851" t="s">
        <v>2330</v>
      </c>
      <c r="G128" s="1851" t="s">
        <v>2721</v>
      </c>
      <c r="H128" s="1851" t="s">
        <v>28</v>
      </c>
      <c r="I128" s="1851" t="s">
        <v>817</v>
      </c>
    </row>
    <row customHeight="1" ht="11.25">
      <c r="A129" s="1851" t="s">
        <v>2266</v>
      </c>
      <c r="B129" s="1851" t="s">
        <v>16</v>
      </c>
      <c r="C129" s="1851" t="s">
        <v>2722</v>
      </c>
      <c r="D129" s="1851" t="s">
        <v>2723</v>
      </c>
      <c r="E129" s="1851" t="s">
        <v>2724</v>
      </c>
      <c r="F129" s="1851" t="s">
        <v>2395</v>
      </c>
      <c r="G129" s="1851" t="s">
        <v>2725</v>
      </c>
      <c r="H129" s="1851" t="s">
        <v>28</v>
      </c>
      <c r="I129" s="1851" t="s">
        <v>817</v>
      </c>
    </row>
    <row customHeight="1" ht="11.25">
      <c r="A130" s="1851" t="s">
        <v>2266</v>
      </c>
      <c r="B130" s="1851" t="s">
        <v>16</v>
      </c>
      <c r="C130" s="1851" t="s">
        <v>2726</v>
      </c>
      <c r="D130" s="1851" t="s">
        <v>2727</v>
      </c>
      <c r="E130" s="1851" t="s">
        <v>2728</v>
      </c>
      <c r="F130" s="1851" t="s">
        <v>2280</v>
      </c>
      <c r="G130" s="1851" t="s">
        <v>28</v>
      </c>
      <c r="H130" s="1851" t="s">
        <v>28</v>
      </c>
      <c r="I130" s="1851" t="s">
        <v>817</v>
      </c>
    </row>
    <row customHeight="1" ht="11.25">
      <c r="A131" s="1851" t="s">
        <v>2266</v>
      </c>
      <c r="B131" s="1851" t="s">
        <v>16</v>
      </c>
      <c r="C131" s="1851" t="s">
        <v>2729</v>
      </c>
      <c r="D131" s="1851" t="s">
        <v>2730</v>
      </c>
      <c r="E131" s="1851" t="s">
        <v>2731</v>
      </c>
      <c r="F131" s="1851" t="s">
        <v>2369</v>
      </c>
      <c r="G131" s="1851" t="s">
        <v>2732</v>
      </c>
      <c r="H131" s="1851" t="s">
        <v>28</v>
      </c>
      <c r="I131" s="1851" t="s">
        <v>817</v>
      </c>
    </row>
    <row customHeight="1" ht="11.25">
      <c r="A132" s="1851" t="s">
        <v>2266</v>
      </c>
      <c r="B132" s="1851" t="s">
        <v>16</v>
      </c>
      <c r="C132" s="1851" t="s">
        <v>2733</v>
      </c>
      <c r="D132" s="1851" t="s">
        <v>2734</v>
      </c>
      <c r="E132" s="1851" t="s">
        <v>2735</v>
      </c>
      <c r="F132" s="1851" t="s">
        <v>2346</v>
      </c>
      <c r="G132" s="1851" t="s">
        <v>28</v>
      </c>
      <c r="H132" s="1851" t="s">
        <v>28</v>
      </c>
      <c r="I132" s="1851" t="s">
        <v>817</v>
      </c>
    </row>
    <row customHeight="1" ht="11.25">
      <c r="A133" s="1851" t="s">
        <v>2266</v>
      </c>
      <c r="B133" s="1851" t="s">
        <v>16</v>
      </c>
      <c r="C133" s="1851" t="s">
        <v>2736</v>
      </c>
      <c r="D133" s="1851" t="s">
        <v>2737</v>
      </c>
      <c r="E133" s="1851" t="s">
        <v>2738</v>
      </c>
      <c r="F133" s="1851" t="s">
        <v>2334</v>
      </c>
      <c r="G133" s="1851" t="s">
        <v>2739</v>
      </c>
      <c r="H133" s="1851" t="s">
        <v>28</v>
      </c>
      <c r="I133" s="1851" t="s">
        <v>817</v>
      </c>
    </row>
    <row customHeight="1" ht="11.25">
      <c r="A134" s="1851" t="s">
        <v>2266</v>
      </c>
      <c r="B134" s="1851" t="s">
        <v>16</v>
      </c>
      <c r="C134" s="1851" t="s">
        <v>2740</v>
      </c>
      <c r="D134" s="1851" t="s">
        <v>2741</v>
      </c>
      <c r="E134" s="1851" t="s">
        <v>2742</v>
      </c>
      <c r="F134" s="1851" t="s">
        <v>2457</v>
      </c>
      <c r="G134" s="1851" t="s">
        <v>28</v>
      </c>
      <c r="H134" s="1851" t="s">
        <v>28</v>
      </c>
      <c r="I134" s="1851" t="s">
        <v>817</v>
      </c>
    </row>
    <row customHeight="1" ht="11.25">
      <c r="A135" s="1851" t="s">
        <v>2266</v>
      </c>
      <c r="B135" s="1851" t="s">
        <v>16</v>
      </c>
      <c r="C135" s="1851" t="s">
        <v>2743</v>
      </c>
      <c r="D135" s="1851" t="s">
        <v>2744</v>
      </c>
      <c r="E135" s="1851" t="s">
        <v>2745</v>
      </c>
      <c r="F135" s="1851" t="s">
        <v>2409</v>
      </c>
      <c r="G135" s="1851" t="s">
        <v>2746</v>
      </c>
      <c r="H135" s="1851" t="s">
        <v>28</v>
      </c>
      <c r="I135" s="1851" t="s">
        <v>817</v>
      </c>
    </row>
    <row customHeight="1" ht="11.25">
      <c r="A136" s="1851" t="s">
        <v>2266</v>
      </c>
      <c r="B136" s="1851" t="s">
        <v>16</v>
      </c>
      <c r="C136" s="1851" t="s">
        <v>2747</v>
      </c>
      <c r="D136" s="1851" t="s">
        <v>2748</v>
      </c>
      <c r="E136" s="1851" t="s">
        <v>2749</v>
      </c>
      <c r="F136" s="1851" t="s">
        <v>2295</v>
      </c>
      <c r="G136" s="1851" t="s">
        <v>28</v>
      </c>
      <c r="H136" s="1851" t="s">
        <v>28</v>
      </c>
      <c r="I136" s="1851" t="s">
        <v>817</v>
      </c>
    </row>
    <row customHeight="1" ht="11.25">
      <c r="A137" s="1851" t="s">
        <v>2266</v>
      </c>
      <c r="B137" s="1851" t="s">
        <v>16</v>
      </c>
      <c r="C137" s="1851" t="s">
        <v>2750</v>
      </c>
      <c r="D137" s="1851" t="s">
        <v>2751</v>
      </c>
      <c r="E137" s="1851" t="s">
        <v>2752</v>
      </c>
      <c r="F137" s="1851" t="s">
        <v>2753</v>
      </c>
      <c r="G137" s="1851" t="s">
        <v>28</v>
      </c>
      <c r="H137" s="1851" t="s">
        <v>28</v>
      </c>
      <c r="I137" s="1851" t="s">
        <v>817</v>
      </c>
    </row>
    <row customHeight="1" ht="11.25">
      <c r="A138" s="1851" t="s">
        <v>2266</v>
      </c>
      <c r="B138" s="1851" t="s">
        <v>16</v>
      </c>
      <c r="C138" s="1851" t="s">
        <v>2754</v>
      </c>
      <c r="D138" s="1851" t="s">
        <v>2755</v>
      </c>
      <c r="E138" s="1851" t="s">
        <v>2756</v>
      </c>
      <c r="F138" s="1851" t="s">
        <v>2457</v>
      </c>
      <c r="G138" s="1851" t="s">
        <v>28</v>
      </c>
      <c r="H138" s="1851" t="s">
        <v>28</v>
      </c>
      <c r="I138" s="1851" t="s">
        <v>817</v>
      </c>
    </row>
    <row customHeight="1" ht="11.25">
      <c r="A139" s="1851" t="s">
        <v>2266</v>
      </c>
      <c r="B139" s="1851" t="s">
        <v>16</v>
      </c>
      <c r="C139" s="1851" t="s">
        <v>2757</v>
      </c>
      <c r="D139" s="1851" t="s">
        <v>2758</v>
      </c>
      <c r="E139" s="1851" t="s">
        <v>2759</v>
      </c>
      <c r="F139" s="1851" t="s">
        <v>2457</v>
      </c>
      <c r="G139" s="1851" t="s">
        <v>28</v>
      </c>
      <c r="H139" s="1851" t="s">
        <v>28</v>
      </c>
      <c r="I139" s="1851" t="s">
        <v>817</v>
      </c>
    </row>
    <row customHeight="1" ht="11.25">
      <c r="A140" s="1851" t="s">
        <v>2266</v>
      </c>
      <c r="B140" s="1851" t="s">
        <v>16</v>
      </c>
      <c r="C140" s="1851" t="s">
        <v>2760</v>
      </c>
      <c r="D140" s="1851" t="s">
        <v>2761</v>
      </c>
      <c r="E140" s="1851" t="s">
        <v>2762</v>
      </c>
      <c r="F140" s="1851" t="s">
        <v>2280</v>
      </c>
      <c r="G140" s="1851" t="s">
        <v>28</v>
      </c>
      <c r="H140" s="1851" t="s">
        <v>28</v>
      </c>
      <c r="I140" s="1851" t="s">
        <v>817</v>
      </c>
    </row>
    <row customHeight="1" ht="11.25">
      <c r="A141" s="1851" t="s">
        <v>2266</v>
      </c>
      <c r="B141" s="1851" t="s">
        <v>16</v>
      </c>
      <c r="C141" s="1851" t="s">
        <v>2763</v>
      </c>
      <c r="D141" s="1851" t="s">
        <v>2764</v>
      </c>
      <c r="E141" s="1851" t="s">
        <v>2765</v>
      </c>
      <c r="F141" s="1851" t="s">
        <v>2602</v>
      </c>
      <c r="G141" s="1851" t="s">
        <v>28</v>
      </c>
      <c r="H141" s="1851" t="s">
        <v>28</v>
      </c>
      <c r="I141" s="1851" t="s">
        <v>817</v>
      </c>
    </row>
    <row customHeight="1" ht="11.25">
      <c r="A142" s="1851" t="s">
        <v>2266</v>
      </c>
      <c r="B142" s="1851" t="s">
        <v>16</v>
      </c>
      <c r="C142" s="1851" t="s">
        <v>2766</v>
      </c>
      <c r="D142" s="1851" t="s">
        <v>2767</v>
      </c>
      <c r="E142" s="1851" t="s">
        <v>2768</v>
      </c>
      <c r="F142" s="1851" t="s">
        <v>2515</v>
      </c>
      <c r="G142" s="1851" t="s">
        <v>28</v>
      </c>
      <c r="H142" s="1851" t="s">
        <v>2769</v>
      </c>
      <c r="I142" s="1851" t="s">
        <v>817</v>
      </c>
    </row>
    <row customHeight="1" ht="11.25">
      <c r="A143" s="1851" t="s">
        <v>2266</v>
      </c>
      <c r="B143" s="1851" t="s">
        <v>16</v>
      </c>
      <c r="C143" s="1851" t="s">
        <v>2770</v>
      </c>
      <c r="D143" s="1851" t="s">
        <v>2771</v>
      </c>
      <c r="E143" s="1851" t="s">
        <v>2772</v>
      </c>
      <c r="F143" s="1851" t="s">
        <v>2395</v>
      </c>
      <c r="G143" s="1851" t="s">
        <v>28</v>
      </c>
      <c r="H143" s="1851" t="s">
        <v>28</v>
      </c>
      <c r="I143" s="1851" t="s">
        <v>817</v>
      </c>
    </row>
    <row customHeight="1" ht="11.25">
      <c r="A144" s="1851" t="s">
        <v>2266</v>
      </c>
      <c r="B144" s="1851" t="s">
        <v>16</v>
      </c>
      <c r="C144" s="1851" t="s">
        <v>2773</v>
      </c>
      <c r="D144" s="1851" t="s">
        <v>2774</v>
      </c>
      <c r="E144" s="1851" t="s">
        <v>2775</v>
      </c>
      <c r="F144" s="1851" t="s">
        <v>2515</v>
      </c>
      <c r="G144" s="1851" t="s">
        <v>28</v>
      </c>
      <c r="H144" s="1851" t="s">
        <v>28</v>
      </c>
      <c r="I144" s="1851" t="s">
        <v>817</v>
      </c>
    </row>
    <row customHeight="1" ht="11.25">
      <c r="A145" s="1851" t="s">
        <v>2266</v>
      </c>
      <c r="B145" s="1851" t="s">
        <v>16</v>
      </c>
      <c r="C145" s="1851" t="s">
        <v>2776</v>
      </c>
      <c r="D145" s="1851" t="s">
        <v>2777</v>
      </c>
      <c r="E145" s="1851" t="s">
        <v>2778</v>
      </c>
      <c r="F145" s="1851" t="s">
        <v>2405</v>
      </c>
      <c r="G145" s="1851" t="s">
        <v>28</v>
      </c>
      <c r="H145" s="1851" t="s">
        <v>28</v>
      </c>
      <c r="I145" s="1851" t="s">
        <v>817</v>
      </c>
    </row>
    <row customHeight="1" ht="11.25">
      <c r="A146" s="1851" t="s">
        <v>2266</v>
      </c>
      <c r="B146" s="1851" t="s">
        <v>16</v>
      </c>
      <c r="C146" s="1851" t="s">
        <v>2779</v>
      </c>
      <c r="D146" s="1851" t="s">
        <v>2780</v>
      </c>
      <c r="E146" s="1851" t="s">
        <v>2781</v>
      </c>
      <c r="F146" s="1851" t="s">
        <v>2303</v>
      </c>
      <c r="G146" s="1851" t="s">
        <v>2468</v>
      </c>
      <c r="H146" s="1851" t="s">
        <v>28</v>
      </c>
      <c r="I146" s="1851" t="s">
        <v>817</v>
      </c>
    </row>
    <row customHeight="1" ht="11.25">
      <c r="A147" s="1851" t="s">
        <v>2266</v>
      </c>
      <c r="B147" s="1851" t="s">
        <v>16</v>
      </c>
      <c r="C147" s="1851" t="s">
        <v>2782</v>
      </c>
      <c r="D147" s="1851" t="s">
        <v>2783</v>
      </c>
      <c r="E147" s="1851" t="s">
        <v>2784</v>
      </c>
      <c r="F147" s="1851" t="s">
        <v>2785</v>
      </c>
      <c r="G147" s="1851" t="s">
        <v>28</v>
      </c>
      <c r="H147" s="1851" t="s">
        <v>28</v>
      </c>
      <c r="I147" s="1851" t="s">
        <v>817</v>
      </c>
    </row>
    <row customHeight="1" ht="11.25">
      <c r="A148" s="1851" t="s">
        <v>2266</v>
      </c>
      <c r="B148" s="1851" t="s">
        <v>16</v>
      </c>
      <c r="C148" s="1851" t="s">
        <v>2786</v>
      </c>
      <c r="D148" s="1851" t="s">
        <v>2787</v>
      </c>
      <c r="E148" s="1851" t="s">
        <v>2627</v>
      </c>
      <c r="F148" s="1851" t="s">
        <v>2788</v>
      </c>
      <c r="G148" s="1851" t="s">
        <v>28</v>
      </c>
      <c r="H148" s="1851" t="s">
        <v>28</v>
      </c>
      <c r="I148" s="1851" t="s">
        <v>817</v>
      </c>
    </row>
    <row customHeight="1" ht="11.25">
      <c r="A149" s="1851" t="s">
        <v>2266</v>
      </c>
      <c r="B149" s="1851" t="s">
        <v>16</v>
      </c>
      <c r="C149" s="1851" t="s">
        <v>2789</v>
      </c>
      <c r="D149" s="1851" t="s">
        <v>2790</v>
      </c>
      <c r="E149" s="1851" t="s">
        <v>2627</v>
      </c>
      <c r="F149" s="1851" t="s">
        <v>2791</v>
      </c>
      <c r="G149" s="1851" t="s">
        <v>28</v>
      </c>
      <c r="H149" s="1851" t="s">
        <v>28</v>
      </c>
      <c r="I149" s="1851" t="s">
        <v>817</v>
      </c>
    </row>
    <row customHeight="1" ht="11.25">
      <c r="A150" s="1851" t="s">
        <v>2266</v>
      </c>
      <c r="B150" s="1851" t="s">
        <v>16</v>
      </c>
      <c r="C150" s="1851" t="s">
        <v>2792</v>
      </c>
      <c r="D150" s="1851" t="s">
        <v>2793</v>
      </c>
      <c r="E150" s="1851" t="s">
        <v>2627</v>
      </c>
      <c r="F150" s="1851" t="s">
        <v>2794</v>
      </c>
      <c r="G150" s="1851" t="s">
        <v>28</v>
      </c>
      <c r="H150" s="1851" t="s">
        <v>28</v>
      </c>
      <c r="I150" s="1851" t="s">
        <v>817</v>
      </c>
    </row>
    <row customHeight="1" ht="11.25">
      <c r="A151" s="1851" t="s">
        <v>2266</v>
      </c>
      <c r="B151" s="1851" t="s">
        <v>16</v>
      </c>
      <c r="C151" s="1851" t="s">
        <v>2795</v>
      </c>
      <c r="D151" s="1851" t="s">
        <v>2796</v>
      </c>
      <c r="E151" s="1851" t="s">
        <v>2797</v>
      </c>
      <c r="F151" s="1851" t="s">
        <v>2395</v>
      </c>
      <c r="G151" s="1851" t="s">
        <v>28</v>
      </c>
      <c r="H151" s="1851" t="s">
        <v>28</v>
      </c>
      <c r="I151" s="1851" t="s">
        <v>817</v>
      </c>
    </row>
    <row customHeight="1" ht="11.25">
      <c r="A152" s="1851" t="s">
        <v>2266</v>
      </c>
      <c r="B152" s="1851" t="s">
        <v>16</v>
      </c>
      <c r="C152" s="1851" t="s">
        <v>2798</v>
      </c>
      <c r="D152" s="1851" t="s">
        <v>2799</v>
      </c>
      <c r="E152" s="1851" t="s">
        <v>2800</v>
      </c>
      <c r="F152" s="1851" t="s">
        <v>2342</v>
      </c>
      <c r="G152" s="1851" t="s">
        <v>28</v>
      </c>
      <c r="H152" s="1851" t="s">
        <v>28</v>
      </c>
      <c r="I152" s="1851" t="s">
        <v>817</v>
      </c>
    </row>
    <row customHeight="1" ht="11.25">
      <c r="A153" s="1851" t="s">
        <v>2266</v>
      </c>
      <c r="B153" s="1851" t="s">
        <v>16</v>
      </c>
      <c r="C153" s="1851" t="s">
        <v>2801</v>
      </c>
      <c r="D153" s="1851" t="s">
        <v>2802</v>
      </c>
      <c r="E153" s="1851" t="s">
        <v>2803</v>
      </c>
      <c r="F153" s="1851" t="s">
        <v>2303</v>
      </c>
      <c r="G153" s="1851" t="s">
        <v>28</v>
      </c>
      <c r="H153" s="1851" t="s">
        <v>28</v>
      </c>
      <c r="I153" s="1851" t="s">
        <v>817</v>
      </c>
    </row>
    <row customHeight="1" ht="11.25">
      <c r="A154" s="1851" t="s">
        <v>2266</v>
      </c>
      <c r="B154" s="1851" t="s">
        <v>16</v>
      </c>
      <c r="C154" s="1851" t="s">
        <v>2804</v>
      </c>
      <c r="D154" s="1851" t="s">
        <v>2805</v>
      </c>
      <c r="E154" s="1851" t="s">
        <v>2806</v>
      </c>
      <c r="F154" s="1851" t="s">
        <v>2525</v>
      </c>
      <c r="G154" s="1851" t="s">
        <v>28</v>
      </c>
      <c r="H154" s="1851" t="s">
        <v>28</v>
      </c>
      <c r="I154" s="1851" t="s">
        <v>817</v>
      </c>
    </row>
    <row customHeight="1" ht="11.25">
      <c r="A155" s="1851" t="s">
        <v>2266</v>
      </c>
      <c r="B155" s="1851" t="s">
        <v>16</v>
      </c>
      <c r="C155" s="1851" t="s">
        <v>2807</v>
      </c>
      <c r="D155" s="1851" t="s">
        <v>2808</v>
      </c>
      <c r="E155" s="1851" t="s">
        <v>2809</v>
      </c>
      <c r="F155" s="1851" t="s">
        <v>2303</v>
      </c>
      <c r="G155" s="1851" t="s">
        <v>28</v>
      </c>
      <c r="H155" s="1851" t="s">
        <v>28</v>
      </c>
      <c r="I155" s="1851" t="s">
        <v>817</v>
      </c>
    </row>
    <row customHeight="1" ht="11.25">
      <c r="A156" s="1851" t="s">
        <v>2266</v>
      </c>
      <c r="B156" s="1851" t="s">
        <v>16</v>
      </c>
      <c r="C156" s="1851" t="s">
        <v>2810</v>
      </c>
      <c r="D156" s="1851" t="s">
        <v>2811</v>
      </c>
      <c r="E156" s="1851" t="s">
        <v>2812</v>
      </c>
      <c r="F156" s="1851" t="s">
        <v>2452</v>
      </c>
      <c r="G156" s="1851" t="s">
        <v>28</v>
      </c>
      <c r="H156" s="1851" t="s">
        <v>28</v>
      </c>
      <c r="I156" s="1851" t="s">
        <v>817</v>
      </c>
    </row>
    <row customHeight="1" ht="11.25">
      <c r="A157" s="1851" t="s">
        <v>2266</v>
      </c>
      <c r="B157" s="1851" t="s">
        <v>16</v>
      </c>
      <c r="C157" s="1851" t="s">
        <v>2813</v>
      </c>
      <c r="D157" s="1851" t="s">
        <v>2814</v>
      </c>
      <c r="E157" s="1851" t="s">
        <v>2815</v>
      </c>
      <c r="F157" s="1851" t="s">
        <v>2303</v>
      </c>
      <c r="G157" s="1851" t="s">
        <v>2468</v>
      </c>
      <c r="H157" s="1851" t="s">
        <v>28</v>
      </c>
      <c r="I157" s="1851" t="s">
        <v>817</v>
      </c>
    </row>
    <row customHeight="1" ht="11.25">
      <c r="A158" s="1851" t="s">
        <v>2266</v>
      </c>
      <c r="B158" s="1851" t="s">
        <v>16</v>
      </c>
      <c r="C158" s="1851" t="s">
        <v>2816</v>
      </c>
      <c r="D158" s="1851" t="s">
        <v>2817</v>
      </c>
      <c r="E158" s="1851" t="s">
        <v>2818</v>
      </c>
      <c r="F158" s="1851" t="s">
        <v>2303</v>
      </c>
      <c r="G158" s="1851" t="s">
        <v>28</v>
      </c>
      <c r="H158" s="1851" t="s">
        <v>28</v>
      </c>
      <c r="I158" s="1851" t="s">
        <v>817</v>
      </c>
    </row>
    <row customHeight="1" ht="11.25">
      <c r="A159" s="1851" t="s">
        <v>2266</v>
      </c>
      <c r="B159" s="1851" t="s">
        <v>16</v>
      </c>
      <c r="C159" s="1851" t="s">
        <v>2819</v>
      </c>
      <c r="D159" s="1851" t="s">
        <v>2820</v>
      </c>
      <c r="E159" s="1851" t="s">
        <v>2821</v>
      </c>
      <c r="F159" s="1851" t="s">
        <v>2409</v>
      </c>
      <c r="G159" s="1851" t="s">
        <v>28</v>
      </c>
      <c r="H159" s="1851" t="s">
        <v>28</v>
      </c>
      <c r="I159" s="1851" t="s">
        <v>817</v>
      </c>
    </row>
    <row customHeight="1" ht="11.25">
      <c r="A160" s="1851" t="s">
        <v>2266</v>
      </c>
      <c r="B160" s="1851" t="s">
        <v>16</v>
      </c>
      <c r="C160" s="1851" t="s">
        <v>2822</v>
      </c>
      <c r="D160" s="1851" t="s">
        <v>2823</v>
      </c>
      <c r="E160" s="1851" t="s">
        <v>2824</v>
      </c>
      <c r="F160" s="1851" t="s">
        <v>2515</v>
      </c>
      <c r="G160" s="1851" t="s">
        <v>28</v>
      </c>
      <c r="H160" s="1851" t="s">
        <v>28</v>
      </c>
      <c r="I160" s="1851" t="s">
        <v>817</v>
      </c>
    </row>
    <row customHeight="1" ht="11.25">
      <c r="A161" s="1851" t="s">
        <v>2266</v>
      </c>
      <c r="B161" s="1851" t="s">
        <v>16</v>
      </c>
      <c r="C161" s="1851" t="s">
        <v>2825</v>
      </c>
      <c r="D161" s="1851" t="s">
        <v>2826</v>
      </c>
      <c r="E161" s="1851" t="s">
        <v>2827</v>
      </c>
      <c r="F161" s="1851" t="s">
        <v>2525</v>
      </c>
      <c r="G161" s="1851" t="s">
        <v>28</v>
      </c>
      <c r="H161" s="1851" t="s">
        <v>28</v>
      </c>
      <c r="I161" s="1851" t="s">
        <v>817</v>
      </c>
    </row>
    <row customHeight="1" ht="11.25">
      <c r="A162" s="1851" t="s">
        <v>2266</v>
      </c>
      <c r="B162" s="1851" t="s">
        <v>16</v>
      </c>
      <c r="C162" s="1851" t="s">
        <v>2828</v>
      </c>
      <c r="D162" s="1851" t="s">
        <v>2829</v>
      </c>
      <c r="E162" s="1851" t="s">
        <v>2830</v>
      </c>
      <c r="F162" s="1851" t="s">
        <v>2295</v>
      </c>
      <c r="G162" s="1851" t="s">
        <v>28</v>
      </c>
      <c r="H162" s="1851" t="s">
        <v>28</v>
      </c>
      <c r="I162" s="1851" t="s">
        <v>817</v>
      </c>
    </row>
    <row customHeight="1" ht="11.25">
      <c r="A163" s="1851" t="s">
        <v>2266</v>
      </c>
      <c r="B163" s="1851" t="s">
        <v>16</v>
      </c>
      <c r="C163" s="1851" t="s">
        <v>2831</v>
      </c>
      <c r="D163" s="1851" t="s">
        <v>2832</v>
      </c>
      <c r="E163" s="1851" t="s">
        <v>2833</v>
      </c>
      <c r="F163" s="1851" t="s">
        <v>2395</v>
      </c>
      <c r="G163" s="1851" t="s">
        <v>28</v>
      </c>
      <c r="H163" s="1851" t="s">
        <v>28</v>
      </c>
      <c r="I163" s="1851" t="s">
        <v>817</v>
      </c>
    </row>
    <row customHeight="1" ht="11.25">
      <c r="A164" s="1851" t="s">
        <v>2266</v>
      </c>
      <c r="B164" s="1851" t="s">
        <v>16</v>
      </c>
      <c r="C164" s="1851" t="s">
        <v>2834</v>
      </c>
      <c r="D164" s="1851" t="s">
        <v>2835</v>
      </c>
      <c r="E164" s="1851" t="s">
        <v>2836</v>
      </c>
      <c r="F164" s="1851" t="s">
        <v>2280</v>
      </c>
      <c r="G164" s="1851" t="s">
        <v>28</v>
      </c>
      <c r="H164" s="1851" t="s">
        <v>28</v>
      </c>
      <c r="I164" s="1851" t="s">
        <v>817</v>
      </c>
    </row>
    <row customHeight="1" ht="11.25">
      <c r="A165" s="1851" t="s">
        <v>2266</v>
      </c>
      <c r="B165" s="1851" t="s">
        <v>16</v>
      </c>
      <c r="C165" s="1851" t="s">
        <v>2837</v>
      </c>
      <c r="D165" s="1851" t="s">
        <v>2838</v>
      </c>
      <c r="E165" s="1851" t="s">
        <v>2839</v>
      </c>
      <c r="F165" s="1851" t="s">
        <v>2354</v>
      </c>
      <c r="G165" s="1851" t="s">
        <v>28</v>
      </c>
      <c r="H165" s="1851" t="s">
        <v>28</v>
      </c>
      <c r="I165" s="1851" t="s">
        <v>817</v>
      </c>
    </row>
    <row customHeight="1" ht="11.25">
      <c r="A166" s="1851" t="s">
        <v>2266</v>
      </c>
      <c r="B166" s="1851" t="s">
        <v>16</v>
      </c>
      <c r="C166" s="1851" t="s">
        <v>2840</v>
      </c>
      <c r="D166" s="1851" t="s">
        <v>2841</v>
      </c>
      <c r="E166" s="1851" t="s">
        <v>2842</v>
      </c>
      <c r="F166" s="1851" t="s">
        <v>2303</v>
      </c>
      <c r="G166" s="1851" t="s">
        <v>28</v>
      </c>
      <c r="H166" s="1851" t="s">
        <v>28</v>
      </c>
      <c r="I166" s="1851" t="s">
        <v>817</v>
      </c>
    </row>
    <row customHeight="1" ht="11.25">
      <c r="A167" s="1851" t="s">
        <v>2266</v>
      </c>
      <c r="B167" s="1851" t="s">
        <v>16</v>
      </c>
      <c r="C167" s="1851" t="s">
        <v>2843</v>
      </c>
      <c r="D167" s="1851" t="s">
        <v>2844</v>
      </c>
      <c r="E167" s="1851" t="s">
        <v>2845</v>
      </c>
      <c r="F167" s="1851" t="s">
        <v>2515</v>
      </c>
      <c r="G167" s="1851" t="s">
        <v>28</v>
      </c>
      <c r="H167" s="1851" t="s">
        <v>2846</v>
      </c>
      <c r="I167" s="1851" t="s">
        <v>817</v>
      </c>
    </row>
    <row customHeight="1" ht="11.25">
      <c r="A168" s="1851" t="s">
        <v>2266</v>
      </c>
      <c r="B168" s="1851" t="s">
        <v>16</v>
      </c>
      <c r="C168" s="1851" t="s">
        <v>2847</v>
      </c>
      <c r="D168" s="1851" t="s">
        <v>2848</v>
      </c>
      <c r="E168" s="1851" t="s">
        <v>2849</v>
      </c>
      <c r="F168" s="1851" t="s">
        <v>2515</v>
      </c>
      <c r="G168" s="1851" t="s">
        <v>28</v>
      </c>
      <c r="H168" s="1851" t="s">
        <v>28</v>
      </c>
      <c r="I168" s="1851" t="s">
        <v>817</v>
      </c>
    </row>
    <row customHeight="1" ht="11.25">
      <c r="A169" s="1851" t="s">
        <v>2266</v>
      </c>
      <c r="B169" s="1851" t="s">
        <v>16</v>
      </c>
      <c r="C169" s="1851" t="s">
        <v>2850</v>
      </c>
      <c r="D169" s="1851" t="s">
        <v>2851</v>
      </c>
      <c r="E169" s="1851" t="s">
        <v>2852</v>
      </c>
      <c r="F169" s="1851" t="s">
        <v>2280</v>
      </c>
      <c r="G169" s="1851" t="s">
        <v>2655</v>
      </c>
      <c r="H169" s="1851" t="s">
        <v>28</v>
      </c>
      <c r="I169" s="1851" t="s">
        <v>817</v>
      </c>
    </row>
    <row customHeight="1" ht="11.25">
      <c r="A170" s="1851" t="s">
        <v>2266</v>
      </c>
      <c r="B170" s="1851" t="s">
        <v>16</v>
      </c>
      <c r="C170" s="1851" t="s">
        <v>2853</v>
      </c>
      <c r="D170" s="1851" t="s">
        <v>2854</v>
      </c>
      <c r="E170" s="1851" t="s">
        <v>2855</v>
      </c>
      <c r="F170" s="1851" t="s">
        <v>2457</v>
      </c>
      <c r="G170" s="1851" t="s">
        <v>28</v>
      </c>
      <c r="H170" s="1851" t="s">
        <v>28</v>
      </c>
      <c r="I170" s="1851" t="s">
        <v>817</v>
      </c>
    </row>
    <row customHeight="1" ht="11.25">
      <c r="A171" s="1851" t="s">
        <v>2266</v>
      </c>
      <c r="B171" s="1851" t="s">
        <v>16</v>
      </c>
      <c r="C171" s="1851" t="s">
        <v>2856</v>
      </c>
      <c r="D171" s="1851" t="s">
        <v>2857</v>
      </c>
      <c r="E171" s="1851" t="s">
        <v>2858</v>
      </c>
      <c r="F171" s="1851" t="s">
        <v>2457</v>
      </c>
      <c r="G171" s="1851" t="s">
        <v>28</v>
      </c>
      <c r="H171" s="1851" t="s">
        <v>28</v>
      </c>
      <c r="I171" s="1851" t="s">
        <v>817</v>
      </c>
    </row>
    <row customHeight="1" ht="11.25">
      <c r="A172" s="1851" t="s">
        <v>2266</v>
      </c>
      <c r="B172" s="1851" t="s">
        <v>16</v>
      </c>
      <c r="C172" s="1851" t="s">
        <v>2859</v>
      </c>
      <c r="D172" s="1851" t="s">
        <v>2860</v>
      </c>
      <c r="E172" s="1851" t="s">
        <v>2861</v>
      </c>
      <c r="F172" s="1851" t="s">
        <v>2334</v>
      </c>
      <c r="G172" s="1851" t="s">
        <v>28</v>
      </c>
      <c r="H172" s="1851" t="s">
        <v>28</v>
      </c>
      <c r="I172" s="1851" t="s">
        <v>817</v>
      </c>
    </row>
    <row customHeight="1" ht="11.25">
      <c r="A173" s="1851" t="s">
        <v>2266</v>
      </c>
      <c r="B173" s="1851" t="s">
        <v>16</v>
      </c>
      <c r="C173" s="1851" t="s">
        <v>2862</v>
      </c>
      <c r="D173" s="1851" t="s">
        <v>2863</v>
      </c>
      <c r="E173" s="1851" t="s">
        <v>2864</v>
      </c>
      <c r="F173" s="1851" t="s">
        <v>2342</v>
      </c>
      <c r="G173" s="1851" t="s">
        <v>2865</v>
      </c>
      <c r="H173" s="1851" t="s">
        <v>28</v>
      </c>
      <c r="I173" s="1851" t="s">
        <v>817</v>
      </c>
    </row>
    <row customHeight="1" ht="11.25">
      <c r="A174" s="1851" t="s">
        <v>2266</v>
      </c>
      <c r="B174" s="1851" t="s">
        <v>16</v>
      </c>
      <c r="C174" s="1851" t="s">
        <v>2866</v>
      </c>
      <c r="D174" s="1851" t="s">
        <v>2867</v>
      </c>
      <c r="E174" s="1851" t="s">
        <v>2868</v>
      </c>
      <c r="F174" s="1851" t="s">
        <v>2395</v>
      </c>
      <c r="G174" s="1851" t="s">
        <v>28</v>
      </c>
      <c r="H174" s="1851" t="s">
        <v>2869</v>
      </c>
      <c r="I174" s="1851" t="s">
        <v>817</v>
      </c>
    </row>
    <row customHeight="1" ht="11.25">
      <c r="A175" s="1851" t="s">
        <v>2266</v>
      </c>
      <c r="B175" s="1851" t="s">
        <v>16</v>
      </c>
      <c r="C175" s="1851" t="s">
        <v>2870</v>
      </c>
      <c r="D175" s="1851" t="s">
        <v>2871</v>
      </c>
      <c r="E175" s="1851" t="s">
        <v>2872</v>
      </c>
      <c r="F175" s="1851" t="s">
        <v>2303</v>
      </c>
      <c r="G175" s="1851" t="s">
        <v>28</v>
      </c>
      <c r="H175" s="1851" t="s">
        <v>28</v>
      </c>
      <c r="I175" s="1851" t="s">
        <v>817</v>
      </c>
    </row>
    <row customHeight="1" ht="11.25">
      <c r="A176" s="1851" t="s">
        <v>2266</v>
      </c>
      <c r="B176" s="1851" t="s">
        <v>16</v>
      </c>
      <c r="C176" s="1851" t="s">
        <v>2873</v>
      </c>
      <c r="D176" s="1851" t="s">
        <v>2874</v>
      </c>
      <c r="E176" s="1851" t="s">
        <v>2875</v>
      </c>
      <c r="F176" s="1851" t="s">
        <v>2409</v>
      </c>
      <c r="G176" s="1851" t="s">
        <v>2876</v>
      </c>
      <c r="H176" s="1851" t="s">
        <v>28</v>
      </c>
      <c r="I176" s="1851" t="s">
        <v>817</v>
      </c>
    </row>
    <row customHeight="1" ht="11.25">
      <c r="A177" s="1851" t="s">
        <v>2266</v>
      </c>
      <c r="B177" s="1851" t="s">
        <v>16</v>
      </c>
      <c r="C177" s="1851" t="s">
        <v>2877</v>
      </c>
      <c r="D177" s="1851" t="s">
        <v>2878</v>
      </c>
      <c r="E177" s="1851" t="s">
        <v>2879</v>
      </c>
      <c r="F177" s="1851" t="s">
        <v>2880</v>
      </c>
      <c r="G177" s="1851" t="s">
        <v>28</v>
      </c>
      <c r="H177" s="1851" t="s">
        <v>28</v>
      </c>
      <c r="I177" s="1851" t="s">
        <v>817</v>
      </c>
    </row>
    <row customHeight="1" ht="11.25">
      <c r="A178" s="1851" t="s">
        <v>2266</v>
      </c>
      <c r="B178" s="1851" t="s">
        <v>16</v>
      </c>
      <c r="C178" s="1851" t="s">
        <v>2881</v>
      </c>
      <c r="D178" s="1851" t="s">
        <v>2882</v>
      </c>
      <c r="E178" s="1851" t="s">
        <v>2883</v>
      </c>
      <c r="F178" s="1851" t="s">
        <v>2884</v>
      </c>
      <c r="G178" s="1851" t="s">
        <v>28</v>
      </c>
      <c r="H178" s="1851" t="s">
        <v>28</v>
      </c>
      <c r="I178" s="1851" t="s">
        <v>817</v>
      </c>
    </row>
    <row customHeight="1" ht="11.25">
      <c r="A179" s="1851" t="s">
        <v>2266</v>
      </c>
      <c r="B179" s="1851" t="s">
        <v>16</v>
      </c>
      <c r="C179" s="1851" t="s">
        <v>2885</v>
      </c>
      <c r="D179" s="1851" t="s">
        <v>2886</v>
      </c>
      <c r="E179" s="1851" t="s">
        <v>2887</v>
      </c>
      <c r="F179" s="1851" t="s">
        <v>2602</v>
      </c>
      <c r="G179" s="1851" t="s">
        <v>28</v>
      </c>
      <c r="H179" s="1851" t="s">
        <v>28</v>
      </c>
      <c r="I179" s="1851" t="s">
        <v>817</v>
      </c>
    </row>
    <row customHeight="1" ht="11.25">
      <c r="A180" s="1851" t="s">
        <v>2266</v>
      </c>
      <c r="B180" s="1851" t="s">
        <v>16</v>
      </c>
      <c r="C180" s="1851" t="s">
        <v>2888</v>
      </c>
      <c r="D180" s="1851" t="s">
        <v>2889</v>
      </c>
      <c r="E180" s="1851" t="s">
        <v>2890</v>
      </c>
      <c r="F180" s="1851" t="s">
        <v>2602</v>
      </c>
      <c r="G180" s="1851" t="s">
        <v>28</v>
      </c>
      <c r="H180" s="1851" t="s">
        <v>28</v>
      </c>
      <c r="I180" s="1851" t="s">
        <v>817</v>
      </c>
    </row>
    <row customHeight="1" ht="11.25">
      <c r="A181" s="1851" t="s">
        <v>2266</v>
      </c>
      <c r="B181" s="1851" t="s">
        <v>16</v>
      </c>
      <c r="C181" s="1851" t="s">
        <v>2891</v>
      </c>
      <c r="D181" s="1851" t="s">
        <v>2892</v>
      </c>
      <c r="E181" s="1851" t="s">
        <v>2893</v>
      </c>
      <c r="F181" s="1851" t="s">
        <v>2499</v>
      </c>
      <c r="G181" s="1851" t="s">
        <v>28</v>
      </c>
      <c r="H181" s="1851" t="s">
        <v>2894</v>
      </c>
      <c r="I181" s="1851" t="s">
        <v>817</v>
      </c>
    </row>
    <row customHeight="1" ht="11.25">
      <c r="A182" s="1851" t="s">
        <v>2266</v>
      </c>
      <c r="B182" s="1851" t="s">
        <v>16</v>
      </c>
      <c r="C182" s="1851" t="s">
        <v>2895</v>
      </c>
      <c r="D182" s="1851" t="s">
        <v>2896</v>
      </c>
      <c r="E182" s="1851" t="s">
        <v>2897</v>
      </c>
      <c r="F182" s="1851" t="s">
        <v>2602</v>
      </c>
      <c r="G182" s="1851" t="s">
        <v>28</v>
      </c>
      <c r="H182" s="1851" t="s">
        <v>28</v>
      </c>
      <c r="I182" s="1851" t="s">
        <v>817</v>
      </c>
    </row>
    <row customHeight="1" ht="11.25">
      <c r="A183" s="1851" t="s">
        <v>2266</v>
      </c>
      <c r="B183" s="1851" t="s">
        <v>16</v>
      </c>
      <c r="C183" s="1851" t="s">
        <v>2898</v>
      </c>
      <c r="D183" s="1851" t="s">
        <v>2899</v>
      </c>
      <c r="E183" s="1851" t="s">
        <v>2900</v>
      </c>
      <c r="F183" s="1851" t="s">
        <v>2580</v>
      </c>
      <c r="G183" s="1851" t="s">
        <v>28</v>
      </c>
      <c r="H183" s="1851" t="s">
        <v>28</v>
      </c>
      <c r="I183" s="1851" t="s">
        <v>817</v>
      </c>
    </row>
    <row customHeight="1" ht="11.25">
      <c r="A184" s="1851" t="s">
        <v>2266</v>
      </c>
      <c r="B184" s="1851" t="s">
        <v>16</v>
      </c>
      <c r="C184" s="1851" t="s">
        <v>2901</v>
      </c>
      <c r="D184" s="1851" t="s">
        <v>2902</v>
      </c>
      <c r="E184" s="1851" t="s">
        <v>2903</v>
      </c>
      <c r="F184" s="1851" t="s">
        <v>2452</v>
      </c>
      <c r="G184" s="1851" t="s">
        <v>28</v>
      </c>
      <c r="H184" s="1851" t="s">
        <v>28</v>
      </c>
      <c r="I184" s="1851" t="s">
        <v>817</v>
      </c>
    </row>
    <row customHeight="1" ht="11.25">
      <c r="A185" s="1851" t="s">
        <v>2266</v>
      </c>
      <c r="B185" s="1851" t="s">
        <v>16</v>
      </c>
      <c r="C185" s="1851" t="s">
        <v>2904</v>
      </c>
      <c r="D185" s="1851" t="s">
        <v>2905</v>
      </c>
      <c r="E185" s="1851" t="s">
        <v>2906</v>
      </c>
      <c r="F185" s="1851" t="s">
        <v>2907</v>
      </c>
      <c r="G185" s="1851" t="s">
        <v>2908</v>
      </c>
      <c r="H185" s="1851" t="s">
        <v>28</v>
      </c>
      <c r="I185" s="1851" t="s">
        <v>817</v>
      </c>
    </row>
    <row customHeight="1" ht="11.25">
      <c r="A186" s="1851" t="s">
        <v>2266</v>
      </c>
      <c r="B186" s="1851" t="s">
        <v>16</v>
      </c>
      <c r="C186" s="1851" t="s">
        <v>2909</v>
      </c>
      <c r="D186" s="1851" t="s">
        <v>2910</v>
      </c>
      <c r="E186" s="1851" t="s">
        <v>2911</v>
      </c>
      <c r="F186" s="1851" t="s">
        <v>2280</v>
      </c>
      <c r="G186" s="1851" t="s">
        <v>2912</v>
      </c>
      <c r="H186" s="1851" t="s">
        <v>28</v>
      </c>
      <c r="I186" s="1851" t="s">
        <v>817</v>
      </c>
    </row>
    <row customHeight="1" ht="11.25">
      <c r="A187" s="1851" t="s">
        <v>2266</v>
      </c>
      <c r="B187" s="1851" t="s">
        <v>16</v>
      </c>
      <c r="C187" s="1851" t="s">
        <v>2913</v>
      </c>
      <c r="D187" s="1851" t="s">
        <v>2914</v>
      </c>
      <c r="E187" s="1851" t="s">
        <v>2915</v>
      </c>
      <c r="F187" s="1851" t="s">
        <v>2525</v>
      </c>
      <c r="G187" s="1851" t="s">
        <v>28</v>
      </c>
      <c r="H187" s="1851" t="s">
        <v>28</v>
      </c>
      <c r="I187" s="1851" t="s">
        <v>817</v>
      </c>
    </row>
    <row customHeight="1" ht="11.25">
      <c r="A188" s="1851" t="s">
        <v>2266</v>
      </c>
      <c r="B188" s="1851" t="s">
        <v>16</v>
      </c>
      <c r="C188" s="1851" t="s">
        <v>2916</v>
      </c>
      <c r="D188" s="1851" t="s">
        <v>2917</v>
      </c>
      <c r="E188" s="1851" t="s">
        <v>2918</v>
      </c>
      <c r="F188" s="1851" t="s">
        <v>2907</v>
      </c>
      <c r="G188" s="1851" t="s">
        <v>28</v>
      </c>
      <c r="H188" s="1851" t="s">
        <v>2919</v>
      </c>
      <c r="I188" s="1851" t="s">
        <v>817</v>
      </c>
    </row>
    <row customHeight="1" ht="11.25">
      <c r="A189" s="1851" t="s">
        <v>2266</v>
      </c>
      <c r="B189" s="1851" t="s">
        <v>16</v>
      </c>
      <c r="C189" s="1851" t="s">
        <v>2920</v>
      </c>
      <c r="D189" s="1851" t="s">
        <v>2921</v>
      </c>
      <c r="E189" s="1851" t="s">
        <v>2922</v>
      </c>
      <c r="F189" s="1851" t="s">
        <v>2346</v>
      </c>
      <c r="G189" s="1851" t="s">
        <v>28</v>
      </c>
      <c r="H189" s="1851" t="s">
        <v>28</v>
      </c>
      <c r="I189" s="1851" t="s">
        <v>817</v>
      </c>
    </row>
    <row customHeight="1" ht="11.25">
      <c r="A190" s="1851" t="s">
        <v>2266</v>
      </c>
      <c r="B190" s="1851" t="s">
        <v>16</v>
      </c>
      <c r="C190" s="1851" t="s">
        <v>2923</v>
      </c>
      <c r="D190" s="1851" t="s">
        <v>2924</v>
      </c>
      <c r="E190" s="1851" t="s">
        <v>2925</v>
      </c>
      <c r="F190" s="1851" t="s">
        <v>2334</v>
      </c>
      <c r="G190" s="1851" t="s">
        <v>28</v>
      </c>
      <c r="H190" s="1851" t="s">
        <v>28</v>
      </c>
      <c r="I190" s="1851" t="s">
        <v>817</v>
      </c>
    </row>
    <row customHeight="1" ht="11.25">
      <c r="A191" s="1851" t="s">
        <v>2266</v>
      </c>
      <c r="B191" s="1851" t="s">
        <v>16</v>
      </c>
      <c r="C191" s="1851" t="s">
        <v>2926</v>
      </c>
      <c r="D191" s="1851" t="s">
        <v>2927</v>
      </c>
      <c r="E191" s="1851" t="s">
        <v>2928</v>
      </c>
      <c r="F191" s="1851" t="s">
        <v>2907</v>
      </c>
      <c r="G191" s="1851" t="s">
        <v>28</v>
      </c>
      <c r="H191" s="1851" t="s">
        <v>28</v>
      </c>
      <c r="I191" s="1851" t="s">
        <v>817</v>
      </c>
    </row>
    <row customHeight="1" ht="11.25">
      <c r="A192" s="1851" t="s">
        <v>2266</v>
      </c>
      <c r="B192" s="1851" t="s">
        <v>16</v>
      </c>
      <c r="C192" s="1851" t="s">
        <v>2929</v>
      </c>
      <c r="D192" s="1851" t="s">
        <v>2930</v>
      </c>
      <c r="E192" s="1851" t="s">
        <v>2931</v>
      </c>
      <c r="F192" s="1851" t="s">
        <v>2907</v>
      </c>
      <c r="G192" s="1851" t="s">
        <v>28</v>
      </c>
      <c r="H192" s="1851" t="s">
        <v>28</v>
      </c>
      <c r="I192" s="1851" t="s">
        <v>817</v>
      </c>
    </row>
    <row customHeight="1" ht="11.25">
      <c r="A193" s="1851" t="s">
        <v>2266</v>
      </c>
      <c r="B193" s="1851" t="s">
        <v>16</v>
      </c>
      <c r="C193" s="1851" t="s">
        <v>2932</v>
      </c>
      <c r="D193" s="1851" t="s">
        <v>2933</v>
      </c>
      <c r="E193" s="1851" t="s">
        <v>2934</v>
      </c>
      <c r="F193" s="1851" t="s">
        <v>2346</v>
      </c>
      <c r="G193" s="1851" t="s">
        <v>28</v>
      </c>
      <c r="H193" s="1851" t="s">
        <v>28</v>
      </c>
      <c r="I193" s="1851" t="s">
        <v>817</v>
      </c>
    </row>
    <row customHeight="1" ht="11.25">
      <c r="A194" s="1851" t="s">
        <v>2266</v>
      </c>
      <c r="B194" s="1851" t="s">
        <v>16</v>
      </c>
      <c r="C194" s="1851" t="s">
        <v>2935</v>
      </c>
      <c r="D194" s="1851" t="s">
        <v>2936</v>
      </c>
      <c r="E194" s="1851" t="s">
        <v>2937</v>
      </c>
      <c r="F194" s="1851" t="s">
        <v>2295</v>
      </c>
      <c r="G194" s="1851" t="s">
        <v>28</v>
      </c>
      <c r="H194" s="1851" t="s">
        <v>28</v>
      </c>
      <c r="I194" s="1851" t="s">
        <v>817</v>
      </c>
    </row>
    <row customHeight="1" ht="11.25">
      <c r="A195" s="1851" t="s">
        <v>2266</v>
      </c>
      <c r="B195" s="1851" t="s">
        <v>16</v>
      </c>
      <c r="C195" s="1851" t="s">
        <v>2938</v>
      </c>
      <c r="D195" s="1851" t="s">
        <v>2939</v>
      </c>
      <c r="E195" s="1851" t="s">
        <v>2439</v>
      </c>
      <c r="F195" s="1851" t="s">
        <v>2350</v>
      </c>
      <c r="G195" s="1851" t="s">
        <v>28</v>
      </c>
      <c r="H195" s="1851" t="s">
        <v>28</v>
      </c>
      <c r="I195" s="1851" t="s">
        <v>817</v>
      </c>
    </row>
    <row customHeight="1" ht="11.25">
      <c r="A196" s="1851" t="s">
        <v>2266</v>
      </c>
      <c r="B196" s="1851" t="s">
        <v>16</v>
      </c>
      <c r="C196" s="1851" t="s">
        <v>2940</v>
      </c>
      <c r="D196" s="1851" t="s">
        <v>2941</v>
      </c>
      <c r="E196" s="1851" t="s">
        <v>2942</v>
      </c>
      <c r="F196" s="1851" t="s">
        <v>2943</v>
      </c>
      <c r="G196" s="1851" t="s">
        <v>28</v>
      </c>
      <c r="H196" s="1851" t="s">
        <v>28</v>
      </c>
      <c r="I196" s="1851" t="s">
        <v>817</v>
      </c>
    </row>
    <row customHeight="1" ht="11.25">
      <c r="A197" s="1851" t="s">
        <v>2266</v>
      </c>
      <c r="B197" s="1851" t="s">
        <v>16</v>
      </c>
      <c r="C197" s="1851" t="s">
        <v>2944</v>
      </c>
      <c r="D197" s="1851" t="s">
        <v>2945</v>
      </c>
      <c r="E197" s="1851" t="s">
        <v>2946</v>
      </c>
      <c r="F197" s="1851" t="s">
        <v>2947</v>
      </c>
      <c r="G197" s="1851" t="s">
        <v>28</v>
      </c>
      <c r="H197" s="1851" t="s">
        <v>28</v>
      </c>
      <c r="I197" s="1851" t="s">
        <v>817</v>
      </c>
    </row>
    <row customHeight="1" ht="11.25">
      <c r="A198" s="1851" t="s">
        <v>2266</v>
      </c>
      <c r="B198" s="1851" t="s">
        <v>16</v>
      </c>
      <c r="C198" s="1851" t="s">
        <v>2948</v>
      </c>
      <c r="D198" s="1851" t="s">
        <v>2949</v>
      </c>
      <c r="E198" s="1851" t="s">
        <v>2375</v>
      </c>
      <c r="F198" s="1851" t="s">
        <v>2950</v>
      </c>
      <c r="G198" s="1851" t="s">
        <v>28</v>
      </c>
      <c r="H198" s="1851" t="s">
        <v>28</v>
      </c>
      <c r="I198" s="1851" t="s">
        <v>817</v>
      </c>
    </row>
    <row customHeight="1" ht="11.25">
      <c r="A199" s="1851" t="s">
        <v>2266</v>
      </c>
      <c r="B199" s="1851" t="s">
        <v>16</v>
      </c>
      <c r="C199" s="1851" t="s">
        <v>2951</v>
      </c>
      <c r="D199" s="1851" t="s">
        <v>2952</v>
      </c>
      <c r="E199" s="1851" t="s">
        <v>2953</v>
      </c>
      <c r="F199" s="1851" t="s">
        <v>2954</v>
      </c>
      <c r="G199" s="1851" t="s">
        <v>28</v>
      </c>
      <c r="H199" s="1851" t="s">
        <v>28</v>
      </c>
      <c r="I199" s="1851" t="s">
        <v>817</v>
      </c>
    </row>
    <row customHeight="1" ht="11.25">
      <c r="A200" s="1851" t="s">
        <v>2266</v>
      </c>
      <c r="B200" s="1851" t="s">
        <v>16</v>
      </c>
      <c r="C200" s="1851" t="s">
        <v>2955</v>
      </c>
      <c r="D200" s="1851" t="s">
        <v>2956</v>
      </c>
      <c r="E200" s="1851" t="s">
        <v>2957</v>
      </c>
      <c r="F200" s="1851" t="s">
        <v>2958</v>
      </c>
      <c r="G200" s="1851" t="s">
        <v>28</v>
      </c>
      <c r="H200" s="1851" t="s">
        <v>28</v>
      </c>
      <c r="I200" s="1851" t="s">
        <v>817</v>
      </c>
    </row>
    <row customHeight="1" ht="11.25">
      <c r="A201" s="1851" t="s">
        <v>2266</v>
      </c>
      <c r="B201" s="1851" t="s">
        <v>16</v>
      </c>
      <c r="C201" s="1851" t="s">
        <v>2281</v>
      </c>
      <c r="D201" s="1851" t="s">
        <v>2282</v>
      </c>
      <c r="E201" s="1851" t="s">
        <v>2283</v>
      </c>
      <c r="F201" s="1851" t="s">
        <v>2280</v>
      </c>
      <c r="G201" s="1851" t="s">
        <v>28</v>
      </c>
      <c r="H201" s="1851" t="s">
        <v>28</v>
      </c>
      <c r="I201" s="1851" t="s">
        <v>903</v>
      </c>
    </row>
    <row customHeight="1" ht="11.25">
      <c r="A202" s="1851" t="s">
        <v>2266</v>
      </c>
      <c r="B202" s="1851" t="s">
        <v>16</v>
      </c>
      <c r="C202" s="1851" t="s">
        <v>2284</v>
      </c>
      <c r="D202" s="1851" t="s">
        <v>2285</v>
      </c>
      <c r="E202" s="1851" t="s">
        <v>2286</v>
      </c>
      <c r="F202" s="1851" t="s">
        <v>2287</v>
      </c>
      <c r="G202" s="1851" t="s">
        <v>28</v>
      </c>
      <c r="H202" s="1851" t="s">
        <v>28</v>
      </c>
      <c r="I202" s="1851" t="s">
        <v>903</v>
      </c>
    </row>
    <row customHeight="1" ht="11.25">
      <c r="A203" s="1851" t="s">
        <v>2266</v>
      </c>
      <c r="B203" s="1851" t="s">
        <v>16</v>
      </c>
      <c r="C203" s="1851" t="s">
        <v>2300</v>
      </c>
      <c r="D203" s="1851" t="s">
        <v>2301</v>
      </c>
      <c r="E203" s="1851" t="s">
        <v>2302</v>
      </c>
      <c r="F203" s="1851" t="s">
        <v>2303</v>
      </c>
      <c r="G203" s="1851" t="s">
        <v>28</v>
      </c>
      <c r="H203" s="1851" t="s">
        <v>28</v>
      </c>
      <c r="I203" s="1851" t="s">
        <v>903</v>
      </c>
    </row>
    <row customHeight="1" ht="11.25">
      <c r="A204" s="1851" t="s">
        <v>2266</v>
      </c>
      <c r="B204" s="1851" t="s">
        <v>16</v>
      </c>
      <c r="C204" s="1851" t="s">
        <v>2304</v>
      </c>
      <c r="D204" s="1851" t="s">
        <v>2305</v>
      </c>
      <c r="E204" s="1851" t="s">
        <v>2306</v>
      </c>
      <c r="F204" s="1851" t="s">
        <v>2299</v>
      </c>
      <c r="G204" s="1851" t="s">
        <v>28</v>
      </c>
      <c r="H204" s="1851" t="s">
        <v>2307</v>
      </c>
      <c r="I204" s="1851" t="s">
        <v>903</v>
      </c>
    </row>
    <row customHeight="1" ht="11.25">
      <c r="A205" s="1851" t="s">
        <v>2266</v>
      </c>
      <c r="B205" s="1851" t="s">
        <v>16</v>
      </c>
      <c r="C205" s="1851" t="s">
        <v>2308</v>
      </c>
      <c r="D205" s="1851" t="s">
        <v>2309</v>
      </c>
      <c r="E205" s="1851" t="s">
        <v>2310</v>
      </c>
      <c r="F205" s="1851" t="s">
        <v>2311</v>
      </c>
      <c r="G205" s="1851" t="s">
        <v>28</v>
      </c>
      <c r="H205" s="1851" t="s">
        <v>28</v>
      </c>
      <c r="I205" s="1851" t="s">
        <v>903</v>
      </c>
    </row>
    <row customHeight="1" ht="11.25">
      <c r="A206" s="1851" t="s">
        <v>2266</v>
      </c>
      <c r="B206" s="1851" t="s">
        <v>16</v>
      </c>
      <c r="C206" s="1851" t="s">
        <v>2362</v>
      </c>
      <c r="D206" s="1851" t="s">
        <v>2363</v>
      </c>
      <c r="E206" s="1851" t="s">
        <v>2364</v>
      </c>
      <c r="F206" s="1851" t="s">
        <v>2365</v>
      </c>
      <c r="G206" s="1851" t="s">
        <v>28</v>
      </c>
      <c r="H206" s="1851" t="s">
        <v>28</v>
      </c>
      <c r="I206" s="1851" t="s">
        <v>903</v>
      </c>
    </row>
    <row customHeight="1" ht="11.25">
      <c r="A207" s="1851" t="s">
        <v>2266</v>
      </c>
      <c r="B207" s="1851" t="s">
        <v>16</v>
      </c>
      <c r="C207" s="1851" t="s">
        <v>2380</v>
      </c>
      <c r="D207" s="1851" t="s">
        <v>2381</v>
      </c>
      <c r="E207" s="1851" t="s">
        <v>2382</v>
      </c>
      <c r="F207" s="1851" t="s">
        <v>2369</v>
      </c>
      <c r="G207" s="1851" t="s">
        <v>28</v>
      </c>
      <c r="H207" s="1851" t="s">
        <v>28</v>
      </c>
      <c r="I207" s="1851" t="s">
        <v>903</v>
      </c>
    </row>
    <row customHeight="1" ht="11.25">
      <c r="A208" s="1851" t="s">
        <v>2266</v>
      </c>
      <c r="B208" s="1851" t="s">
        <v>16</v>
      </c>
      <c r="C208" s="1851" t="s">
        <v>2386</v>
      </c>
      <c r="D208" s="1851" t="s">
        <v>2387</v>
      </c>
      <c r="E208" s="1851" t="s">
        <v>2388</v>
      </c>
      <c r="F208" s="1851" t="s">
        <v>2295</v>
      </c>
      <c r="G208" s="1851" t="s">
        <v>28</v>
      </c>
      <c r="H208" s="1851" t="s">
        <v>28</v>
      </c>
      <c r="I208" s="1851" t="s">
        <v>903</v>
      </c>
    </row>
    <row customHeight="1" ht="11.25">
      <c r="A209" s="1851" t="s">
        <v>2266</v>
      </c>
      <c r="B209" s="1851" t="s">
        <v>16</v>
      </c>
      <c r="C209" s="1851" t="s">
        <v>28</v>
      </c>
      <c r="D209" s="1851" t="s">
        <v>2396</v>
      </c>
      <c r="E209" s="1851" t="s">
        <v>2397</v>
      </c>
      <c r="F209" s="1851" t="s">
        <v>2280</v>
      </c>
      <c r="G209" s="1851" t="s">
        <v>28</v>
      </c>
      <c r="H209" s="1851" t="s">
        <v>28</v>
      </c>
      <c r="I209" s="1851" t="s">
        <v>903</v>
      </c>
    </row>
    <row customHeight="1" ht="11.25">
      <c r="A210" s="1851" t="s">
        <v>2266</v>
      </c>
      <c r="B210" s="1851" t="s">
        <v>16</v>
      </c>
      <c r="C210" s="1851" t="s">
        <v>2410</v>
      </c>
      <c r="D210" s="1851" t="s">
        <v>2411</v>
      </c>
      <c r="E210" s="1851" t="s">
        <v>2412</v>
      </c>
      <c r="F210" s="1851" t="s">
        <v>2334</v>
      </c>
      <c r="G210" s="1851" t="s">
        <v>2413</v>
      </c>
      <c r="H210" s="1851" t="s">
        <v>28</v>
      </c>
      <c r="I210" s="1851" t="s">
        <v>903</v>
      </c>
    </row>
    <row customHeight="1" ht="11.25">
      <c r="A211" s="1851" t="s">
        <v>2266</v>
      </c>
      <c r="B211" s="1851" t="s">
        <v>16</v>
      </c>
      <c r="C211" s="1851" t="s">
        <v>2414</v>
      </c>
      <c r="D211" s="1851" t="s">
        <v>2415</v>
      </c>
      <c r="E211" s="1851" t="s">
        <v>2416</v>
      </c>
      <c r="F211" s="1851" t="s">
        <v>2346</v>
      </c>
      <c r="G211" s="1851" t="s">
        <v>28</v>
      </c>
      <c r="H211" s="1851" t="s">
        <v>28</v>
      </c>
      <c r="I211" s="1851" t="s">
        <v>903</v>
      </c>
    </row>
    <row customHeight="1" ht="11.25">
      <c r="A212" s="1851" t="s">
        <v>2266</v>
      </c>
      <c r="B212" s="1851" t="s">
        <v>16</v>
      </c>
      <c r="C212" s="1851" t="s">
        <v>2427</v>
      </c>
      <c r="D212" s="1851" t="s">
        <v>2428</v>
      </c>
      <c r="E212" s="1851" t="s">
        <v>2429</v>
      </c>
      <c r="F212" s="1851" t="s">
        <v>585</v>
      </c>
      <c r="G212" s="1851" t="s">
        <v>28</v>
      </c>
      <c r="H212" s="1851" t="s">
        <v>28</v>
      </c>
      <c r="I212" s="1851" t="s">
        <v>903</v>
      </c>
    </row>
    <row customHeight="1" ht="11.25">
      <c r="A213" s="1851" t="s">
        <v>2266</v>
      </c>
      <c r="B213" s="1851" t="s">
        <v>16</v>
      </c>
      <c r="C213" s="1851" t="s">
        <v>2434</v>
      </c>
      <c r="D213" s="1851" t="s">
        <v>2435</v>
      </c>
      <c r="E213" s="1851" t="s">
        <v>2436</v>
      </c>
      <c r="F213" s="1851" t="s">
        <v>585</v>
      </c>
      <c r="G213" s="1851" t="s">
        <v>28</v>
      </c>
      <c r="H213" s="1851" t="s">
        <v>28</v>
      </c>
      <c r="I213" s="1851" t="s">
        <v>903</v>
      </c>
    </row>
    <row customHeight="1" ht="11.25">
      <c r="A214" s="1851" t="s">
        <v>2266</v>
      </c>
      <c r="B214" s="1851" t="s">
        <v>16</v>
      </c>
      <c r="C214" s="1851" t="s">
        <v>2437</v>
      </c>
      <c r="D214" s="1851" t="s">
        <v>2438</v>
      </c>
      <c r="E214" s="1851" t="s">
        <v>2439</v>
      </c>
      <c r="F214" s="1851" t="s">
        <v>2440</v>
      </c>
      <c r="G214" s="1851" t="s">
        <v>2441</v>
      </c>
      <c r="H214" s="1851" t="s">
        <v>28</v>
      </c>
      <c r="I214" s="1851" t="s">
        <v>903</v>
      </c>
    </row>
    <row customHeight="1" ht="11.25">
      <c r="A215" s="1851" t="s">
        <v>2266</v>
      </c>
      <c r="B215" s="1851" t="s">
        <v>16</v>
      </c>
      <c r="C215" s="1851" t="s">
        <v>2446</v>
      </c>
      <c r="D215" s="1851" t="s">
        <v>2447</v>
      </c>
      <c r="E215" s="1851" t="s">
        <v>2400</v>
      </c>
      <c r="F215" s="1851" t="s">
        <v>2448</v>
      </c>
      <c r="G215" s="1851" t="s">
        <v>28</v>
      </c>
      <c r="H215" s="1851" t="s">
        <v>28</v>
      </c>
      <c r="I215" s="1851" t="s">
        <v>903</v>
      </c>
    </row>
    <row customHeight="1" ht="11.25">
      <c r="A216" s="1851" t="s">
        <v>2266</v>
      </c>
      <c r="B216" s="1851" t="s">
        <v>16</v>
      </c>
      <c r="C216" s="1851" t="s">
        <v>2472</v>
      </c>
      <c r="D216" s="1851" t="s">
        <v>2473</v>
      </c>
      <c r="E216" s="1851" t="s">
        <v>2474</v>
      </c>
      <c r="F216" s="1851" t="s">
        <v>2457</v>
      </c>
      <c r="G216" s="1851" t="s">
        <v>28</v>
      </c>
      <c r="H216" s="1851" t="s">
        <v>28</v>
      </c>
      <c r="I216" s="1851" t="s">
        <v>903</v>
      </c>
    </row>
    <row customHeight="1" ht="11.25">
      <c r="A217" s="1851" t="s">
        <v>2266</v>
      </c>
      <c r="B217" s="1851" t="s">
        <v>16</v>
      </c>
      <c r="C217" s="1851" t="s">
        <v>2483</v>
      </c>
      <c r="D217" s="1851" t="s">
        <v>2484</v>
      </c>
      <c r="E217" s="1851" t="s">
        <v>2485</v>
      </c>
      <c r="F217" s="1851" t="s">
        <v>2280</v>
      </c>
      <c r="G217" s="1851" t="s">
        <v>28</v>
      </c>
      <c r="H217" s="1851" t="s">
        <v>28</v>
      </c>
      <c r="I217" s="1851" t="s">
        <v>903</v>
      </c>
    </row>
    <row customHeight="1" ht="11.25">
      <c r="A218" s="1851" t="s">
        <v>2266</v>
      </c>
      <c r="B218" s="1851" t="s">
        <v>16</v>
      </c>
      <c r="C218" s="1851" t="s">
        <v>2486</v>
      </c>
      <c r="D218" s="1851" t="s">
        <v>2487</v>
      </c>
      <c r="E218" s="1851" t="s">
        <v>2488</v>
      </c>
      <c r="F218" s="1851" t="s">
        <v>54</v>
      </c>
      <c r="G218" s="1851" t="s">
        <v>2489</v>
      </c>
      <c r="H218" s="1851" t="s">
        <v>28</v>
      </c>
      <c r="I218" s="1851" t="s">
        <v>903</v>
      </c>
    </row>
    <row customHeight="1" ht="11.25">
      <c r="A219" s="1851" t="s">
        <v>2266</v>
      </c>
      <c r="B219" s="1851" t="s">
        <v>16</v>
      </c>
      <c r="C219" s="1851" t="s">
        <v>2490</v>
      </c>
      <c r="D219" s="1851" t="s">
        <v>2491</v>
      </c>
      <c r="E219" s="1851" t="s">
        <v>2492</v>
      </c>
      <c r="F219" s="1851" t="s">
        <v>2457</v>
      </c>
      <c r="G219" s="1851" t="s">
        <v>28</v>
      </c>
      <c r="H219" s="1851" t="s">
        <v>28</v>
      </c>
      <c r="I219" s="1851" t="s">
        <v>903</v>
      </c>
    </row>
    <row customHeight="1" ht="11.25">
      <c r="A220" s="1851" t="s">
        <v>2266</v>
      </c>
      <c r="B220" s="1851" t="s">
        <v>16</v>
      </c>
      <c r="C220" s="1851" t="s">
        <v>2505</v>
      </c>
      <c r="D220" s="1851" t="s">
        <v>2506</v>
      </c>
      <c r="E220" s="1851" t="s">
        <v>2507</v>
      </c>
      <c r="F220" s="1851" t="s">
        <v>2330</v>
      </c>
      <c r="G220" s="1851" t="s">
        <v>2508</v>
      </c>
      <c r="H220" s="1851" t="s">
        <v>28</v>
      </c>
      <c r="I220" s="1851" t="s">
        <v>903</v>
      </c>
    </row>
    <row customHeight="1" ht="11.25">
      <c r="A221" s="1851" t="s">
        <v>2266</v>
      </c>
      <c r="B221" s="1851" t="s">
        <v>16</v>
      </c>
      <c r="C221" s="1851" t="s">
        <v>2509</v>
      </c>
      <c r="D221" s="1851" t="s">
        <v>2510</v>
      </c>
      <c r="E221" s="1851" t="s">
        <v>2511</v>
      </c>
      <c r="F221" s="1851" t="s">
        <v>2330</v>
      </c>
      <c r="G221" s="1851" t="s">
        <v>28</v>
      </c>
      <c r="H221" s="1851" t="s">
        <v>28</v>
      </c>
      <c r="I221" s="1851" t="s">
        <v>903</v>
      </c>
    </row>
    <row customHeight="1" ht="11.25">
      <c r="A222" s="1851" t="s">
        <v>2266</v>
      </c>
      <c r="B222" s="1851" t="s">
        <v>16</v>
      </c>
      <c r="C222" s="1851" t="s">
        <v>2522</v>
      </c>
      <c r="D222" s="1851" t="s">
        <v>2523</v>
      </c>
      <c r="E222" s="1851" t="s">
        <v>2524</v>
      </c>
      <c r="F222" s="1851" t="s">
        <v>2525</v>
      </c>
      <c r="G222" s="1851" t="s">
        <v>28</v>
      </c>
      <c r="H222" s="1851" t="s">
        <v>28</v>
      </c>
      <c r="I222" s="1851" t="s">
        <v>903</v>
      </c>
    </row>
    <row customHeight="1" ht="11.25">
      <c r="A223" s="1851" t="s">
        <v>2266</v>
      </c>
      <c r="B223" s="1851" t="s">
        <v>16</v>
      </c>
      <c r="C223" s="1851" t="s">
        <v>2526</v>
      </c>
      <c r="D223" s="1851" t="s">
        <v>2527</v>
      </c>
      <c r="E223" s="1851" t="s">
        <v>2528</v>
      </c>
      <c r="F223" s="1851" t="s">
        <v>2525</v>
      </c>
      <c r="G223" s="1851" t="s">
        <v>28</v>
      </c>
      <c r="H223" s="1851" t="s">
        <v>28</v>
      </c>
      <c r="I223" s="1851" t="s">
        <v>903</v>
      </c>
    </row>
    <row customHeight="1" ht="11.25">
      <c r="A224" s="1851" t="s">
        <v>2266</v>
      </c>
      <c r="B224" s="1851" t="s">
        <v>16</v>
      </c>
      <c r="C224" s="1851" t="s">
        <v>2535</v>
      </c>
      <c r="D224" s="1851" t="s">
        <v>2536</v>
      </c>
      <c r="E224" s="1851" t="s">
        <v>2537</v>
      </c>
      <c r="F224" s="1851" t="s">
        <v>2457</v>
      </c>
      <c r="G224" s="1851" t="s">
        <v>28</v>
      </c>
      <c r="H224" s="1851" t="s">
        <v>28</v>
      </c>
      <c r="I224" s="1851" t="s">
        <v>903</v>
      </c>
    </row>
    <row customHeight="1" ht="11.25">
      <c r="A225" s="1851" t="s">
        <v>2266</v>
      </c>
      <c r="B225" s="1851" t="s">
        <v>16</v>
      </c>
      <c r="C225" s="1851" t="s">
        <v>2566</v>
      </c>
      <c r="D225" s="1851" t="s">
        <v>2567</v>
      </c>
      <c r="E225" s="1851" t="s">
        <v>2568</v>
      </c>
      <c r="F225" s="1851" t="s">
        <v>2409</v>
      </c>
      <c r="G225" s="1851" t="s">
        <v>28</v>
      </c>
      <c r="H225" s="1851" t="s">
        <v>2569</v>
      </c>
      <c r="I225" s="1851" t="s">
        <v>903</v>
      </c>
    </row>
    <row customHeight="1" ht="11.25">
      <c r="A226" s="1851" t="s">
        <v>2266</v>
      </c>
      <c r="B226" s="1851" t="s">
        <v>16</v>
      </c>
      <c r="C226" s="1851" t="s">
        <v>2574</v>
      </c>
      <c r="D226" s="1851" t="s">
        <v>2575</v>
      </c>
      <c r="E226" s="1851" t="s">
        <v>2576</v>
      </c>
      <c r="F226" s="1851" t="s">
        <v>2525</v>
      </c>
      <c r="G226" s="1851" t="s">
        <v>28</v>
      </c>
      <c r="H226" s="1851" t="s">
        <v>28</v>
      </c>
      <c r="I226" s="1851" t="s">
        <v>903</v>
      </c>
    </row>
    <row customHeight="1" ht="11.25">
      <c r="A227" s="1851" t="s">
        <v>2266</v>
      </c>
      <c r="B227" s="1851" t="s">
        <v>16</v>
      </c>
      <c r="C227" s="1851" t="s">
        <v>2959</v>
      </c>
      <c r="D227" s="1851" t="s">
        <v>2960</v>
      </c>
      <c r="E227" s="1851" t="s">
        <v>2961</v>
      </c>
      <c r="F227" s="1851" t="s">
        <v>2457</v>
      </c>
      <c r="G227" s="1851" t="s">
        <v>28</v>
      </c>
      <c r="H227" s="1851" t="s">
        <v>28</v>
      </c>
      <c r="I227" s="1851" t="s">
        <v>903</v>
      </c>
    </row>
    <row customHeight="1" ht="11.25">
      <c r="A228" s="1851" t="s">
        <v>2266</v>
      </c>
      <c r="B228" s="1851" t="s">
        <v>16</v>
      </c>
      <c r="C228" s="1851" t="s">
        <v>2619</v>
      </c>
      <c r="D228" s="1851" t="s">
        <v>2620</v>
      </c>
      <c r="E228" s="1851" t="s">
        <v>2621</v>
      </c>
      <c r="F228" s="1851" t="s">
        <v>2395</v>
      </c>
      <c r="G228" s="1851" t="s">
        <v>28</v>
      </c>
      <c r="H228" s="1851" t="s">
        <v>28</v>
      </c>
      <c r="I228" s="1851" t="s">
        <v>903</v>
      </c>
    </row>
    <row customHeight="1" ht="11.25">
      <c r="A229" s="1851" t="s">
        <v>2266</v>
      </c>
      <c r="B229" s="1851" t="s">
        <v>16</v>
      </c>
      <c r="C229" s="1851" t="s">
        <v>2632</v>
      </c>
      <c r="D229" s="1851" t="s">
        <v>2633</v>
      </c>
      <c r="E229" s="1851" t="s">
        <v>2634</v>
      </c>
      <c r="F229" s="1851" t="s">
        <v>2350</v>
      </c>
      <c r="G229" s="1851" t="s">
        <v>28</v>
      </c>
      <c r="H229" s="1851" t="s">
        <v>28</v>
      </c>
      <c r="I229" s="1851" t="s">
        <v>903</v>
      </c>
    </row>
    <row customHeight="1" ht="11.25">
      <c r="A230" s="1851" t="s">
        <v>2266</v>
      </c>
      <c r="B230" s="1851" t="s">
        <v>16</v>
      </c>
      <c r="C230" s="1851" t="s">
        <v>2645</v>
      </c>
      <c r="D230" s="1851" t="s">
        <v>2646</v>
      </c>
      <c r="E230" s="1851" t="s">
        <v>2647</v>
      </c>
      <c r="F230" s="1851" t="s">
        <v>2334</v>
      </c>
      <c r="G230" s="1851" t="s">
        <v>28</v>
      </c>
      <c r="H230" s="1851" t="s">
        <v>28</v>
      </c>
      <c r="I230" s="1851" t="s">
        <v>903</v>
      </c>
    </row>
    <row customHeight="1" ht="11.25">
      <c r="A231" s="1851" t="s">
        <v>2266</v>
      </c>
      <c r="B231" s="1851" t="s">
        <v>16</v>
      </c>
      <c r="C231" s="1851" t="s">
        <v>2652</v>
      </c>
      <c r="D231" s="1851" t="s">
        <v>2653</v>
      </c>
      <c r="E231" s="1851" t="s">
        <v>2654</v>
      </c>
      <c r="F231" s="1851" t="s">
        <v>2525</v>
      </c>
      <c r="G231" s="1851" t="s">
        <v>2655</v>
      </c>
      <c r="H231" s="1851" t="s">
        <v>28</v>
      </c>
      <c r="I231" s="1851" t="s">
        <v>903</v>
      </c>
    </row>
    <row customHeight="1" ht="11.25">
      <c r="A232" s="1851" t="s">
        <v>2266</v>
      </c>
      <c r="B232" s="1851" t="s">
        <v>16</v>
      </c>
      <c r="C232" s="1851" t="s">
        <v>2660</v>
      </c>
      <c r="D232" s="1851" t="s">
        <v>2661</v>
      </c>
      <c r="E232" s="1851" t="s">
        <v>2662</v>
      </c>
      <c r="F232" s="1851" t="s">
        <v>2602</v>
      </c>
      <c r="G232" s="1851" t="s">
        <v>2663</v>
      </c>
      <c r="H232" s="1851" t="s">
        <v>28</v>
      </c>
      <c r="I232" s="1851" t="s">
        <v>903</v>
      </c>
    </row>
    <row customHeight="1" ht="11.25">
      <c r="A233" s="1851" t="s">
        <v>2266</v>
      </c>
      <c r="B233" s="1851" t="s">
        <v>16</v>
      </c>
      <c r="C233" s="1851" t="s">
        <v>2667</v>
      </c>
      <c r="D233" s="1851" t="s">
        <v>2668</v>
      </c>
      <c r="E233" s="1851" t="s">
        <v>2669</v>
      </c>
      <c r="F233" s="1851" t="s">
        <v>2395</v>
      </c>
      <c r="G233" s="1851" t="s">
        <v>28</v>
      </c>
      <c r="H233" s="1851" t="s">
        <v>28</v>
      </c>
      <c r="I233" s="1851" t="s">
        <v>903</v>
      </c>
    </row>
    <row customHeight="1" ht="11.25">
      <c r="A234" s="1851" t="s">
        <v>2266</v>
      </c>
      <c r="B234" s="1851" t="s">
        <v>16</v>
      </c>
      <c r="C234" s="1851" t="s">
        <v>2686</v>
      </c>
      <c r="D234" s="1851" t="s">
        <v>2687</v>
      </c>
      <c r="E234" s="1851" t="s">
        <v>2688</v>
      </c>
      <c r="F234" s="1851" t="s">
        <v>2342</v>
      </c>
      <c r="G234" s="1851" t="s">
        <v>2689</v>
      </c>
      <c r="H234" s="1851" t="s">
        <v>28</v>
      </c>
      <c r="I234" s="1851" t="s">
        <v>903</v>
      </c>
    </row>
    <row customHeight="1" ht="11.25">
      <c r="A235" s="1851" t="s">
        <v>2266</v>
      </c>
      <c r="B235" s="1851" t="s">
        <v>16</v>
      </c>
      <c r="C235" s="1851" t="s">
        <v>2690</v>
      </c>
      <c r="D235" s="1851" t="s">
        <v>2691</v>
      </c>
      <c r="E235" s="1851" t="s">
        <v>2692</v>
      </c>
      <c r="F235" s="1851" t="s">
        <v>2499</v>
      </c>
      <c r="G235" s="1851" t="s">
        <v>2693</v>
      </c>
      <c r="H235" s="1851" t="s">
        <v>28</v>
      </c>
      <c r="I235" s="1851" t="s">
        <v>903</v>
      </c>
    </row>
    <row customHeight="1" ht="11.25">
      <c r="A236" s="1851" t="s">
        <v>2266</v>
      </c>
      <c r="B236" s="1851" t="s">
        <v>16</v>
      </c>
      <c r="C236" s="1851" t="s">
        <v>13</v>
      </c>
      <c r="D236" s="1851" t="s">
        <v>49</v>
      </c>
      <c r="E236" s="1851" t="s">
        <v>52</v>
      </c>
      <c r="F236" s="1851" t="s">
        <v>54</v>
      </c>
      <c r="G236" s="1851" t="s">
        <v>2694</v>
      </c>
      <c r="H236" s="1851" t="s">
        <v>28</v>
      </c>
      <c r="I236" s="1851" t="s">
        <v>903</v>
      </c>
    </row>
    <row customHeight="1" ht="11.25">
      <c r="A237" s="1851" t="s">
        <v>2266</v>
      </c>
      <c r="B237" s="1851" t="s">
        <v>16</v>
      </c>
      <c r="C237" s="1851" t="s">
        <v>2695</v>
      </c>
      <c r="D237" s="1851" t="s">
        <v>2696</v>
      </c>
      <c r="E237" s="1851" t="s">
        <v>2697</v>
      </c>
      <c r="F237" s="1851" t="s">
        <v>2342</v>
      </c>
      <c r="G237" s="1851" t="s">
        <v>28</v>
      </c>
      <c r="H237" s="1851" t="s">
        <v>28</v>
      </c>
      <c r="I237" s="1851" t="s">
        <v>903</v>
      </c>
    </row>
    <row customHeight="1" ht="11.25">
      <c r="A238" s="1851" t="s">
        <v>2266</v>
      </c>
      <c r="B238" s="1851" t="s">
        <v>16</v>
      </c>
      <c r="C238" s="1851" t="s">
        <v>2698</v>
      </c>
      <c r="D238" s="1851" t="s">
        <v>2699</v>
      </c>
      <c r="E238" s="1851" t="s">
        <v>2700</v>
      </c>
      <c r="F238" s="1851" t="s">
        <v>2342</v>
      </c>
      <c r="G238" s="1851" t="s">
        <v>2701</v>
      </c>
      <c r="H238" s="1851" t="s">
        <v>28</v>
      </c>
      <c r="I238" s="1851" t="s">
        <v>903</v>
      </c>
    </row>
    <row customHeight="1" ht="11.25">
      <c r="A239" s="1851" t="s">
        <v>2266</v>
      </c>
      <c r="B239" s="1851" t="s">
        <v>16</v>
      </c>
      <c r="C239" s="1851" t="s">
        <v>2710</v>
      </c>
      <c r="D239" s="1851" t="s">
        <v>2711</v>
      </c>
      <c r="E239" s="1851" t="s">
        <v>2712</v>
      </c>
      <c r="F239" s="1851" t="s">
        <v>2452</v>
      </c>
      <c r="G239" s="1851" t="s">
        <v>2713</v>
      </c>
      <c r="H239" s="1851" t="s">
        <v>28</v>
      </c>
      <c r="I239" s="1851" t="s">
        <v>903</v>
      </c>
    </row>
    <row customHeight="1" ht="11.25">
      <c r="A240" s="1851" t="s">
        <v>2266</v>
      </c>
      <c r="B240" s="1851" t="s">
        <v>16</v>
      </c>
      <c r="C240" s="1851" t="s">
        <v>2722</v>
      </c>
      <c r="D240" s="1851" t="s">
        <v>2723</v>
      </c>
      <c r="E240" s="1851" t="s">
        <v>2724</v>
      </c>
      <c r="F240" s="1851" t="s">
        <v>2395</v>
      </c>
      <c r="G240" s="1851" t="s">
        <v>2725</v>
      </c>
      <c r="H240" s="1851" t="s">
        <v>28</v>
      </c>
      <c r="I240" s="1851" t="s">
        <v>903</v>
      </c>
    </row>
    <row customHeight="1" ht="11.25">
      <c r="A241" s="1851" t="s">
        <v>2266</v>
      </c>
      <c r="B241" s="1851" t="s">
        <v>16</v>
      </c>
      <c r="C241" s="1851" t="s">
        <v>2740</v>
      </c>
      <c r="D241" s="1851" t="s">
        <v>2741</v>
      </c>
      <c r="E241" s="1851" t="s">
        <v>2742</v>
      </c>
      <c r="F241" s="1851" t="s">
        <v>2457</v>
      </c>
      <c r="G241" s="1851" t="s">
        <v>28</v>
      </c>
      <c r="H241" s="1851" t="s">
        <v>28</v>
      </c>
      <c r="I241" s="1851" t="s">
        <v>903</v>
      </c>
    </row>
    <row customHeight="1" ht="11.25">
      <c r="A242" s="1851" t="s">
        <v>2266</v>
      </c>
      <c r="B242" s="1851" t="s">
        <v>16</v>
      </c>
      <c r="C242" s="1851" t="s">
        <v>2754</v>
      </c>
      <c r="D242" s="1851" t="s">
        <v>2755</v>
      </c>
      <c r="E242" s="1851" t="s">
        <v>2756</v>
      </c>
      <c r="F242" s="1851" t="s">
        <v>2457</v>
      </c>
      <c r="G242" s="1851" t="s">
        <v>28</v>
      </c>
      <c r="H242" s="1851" t="s">
        <v>28</v>
      </c>
      <c r="I242" s="1851" t="s">
        <v>903</v>
      </c>
    </row>
    <row customHeight="1" ht="11.25">
      <c r="A243" s="1851" t="s">
        <v>2266</v>
      </c>
      <c r="B243" s="1851" t="s">
        <v>16</v>
      </c>
      <c r="C243" s="1851" t="s">
        <v>2795</v>
      </c>
      <c r="D243" s="1851" t="s">
        <v>2796</v>
      </c>
      <c r="E243" s="1851" t="s">
        <v>2797</v>
      </c>
      <c r="F243" s="1851" t="s">
        <v>2395</v>
      </c>
      <c r="G243" s="1851" t="s">
        <v>28</v>
      </c>
      <c r="H243" s="1851" t="s">
        <v>28</v>
      </c>
      <c r="I243" s="1851" t="s">
        <v>903</v>
      </c>
    </row>
    <row customHeight="1" ht="11.25">
      <c r="A244" s="1851" t="s">
        <v>2266</v>
      </c>
      <c r="B244" s="1851" t="s">
        <v>16</v>
      </c>
      <c r="C244" s="1851" t="s">
        <v>2801</v>
      </c>
      <c r="D244" s="1851" t="s">
        <v>2802</v>
      </c>
      <c r="E244" s="1851" t="s">
        <v>2803</v>
      </c>
      <c r="F244" s="1851" t="s">
        <v>2303</v>
      </c>
      <c r="G244" s="1851" t="s">
        <v>28</v>
      </c>
      <c r="H244" s="1851" t="s">
        <v>28</v>
      </c>
      <c r="I244" s="1851" t="s">
        <v>903</v>
      </c>
    </row>
    <row customHeight="1" ht="11.25">
      <c r="A245" s="1851" t="s">
        <v>2266</v>
      </c>
      <c r="B245" s="1851" t="s">
        <v>16</v>
      </c>
      <c r="C245" s="1851" t="s">
        <v>2813</v>
      </c>
      <c r="D245" s="1851" t="s">
        <v>2814</v>
      </c>
      <c r="E245" s="1851" t="s">
        <v>2815</v>
      </c>
      <c r="F245" s="1851" t="s">
        <v>2303</v>
      </c>
      <c r="G245" s="1851" t="s">
        <v>2468</v>
      </c>
      <c r="H245" s="1851" t="s">
        <v>28</v>
      </c>
      <c r="I245" s="1851" t="s">
        <v>903</v>
      </c>
    </row>
    <row customHeight="1" ht="11.25">
      <c r="A246" s="1851" t="s">
        <v>2266</v>
      </c>
      <c r="B246" s="1851" t="s">
        <v>16</v>
      </c>
      <c r="C246" s="1851" t="s">
        <v>2828</v>
      </c>
      <c r="D246" s="1851" t="s">
        <v>2829</v>
      </c>
      <c r="E246" s="1851" t="s">
        <v>2830</v>
      </c>
      <c r="F246" s="1851" t="s">
        <v>2295</v>
      </c>
      <c r="G246" s="1851" t="s">
        <v>28</v>
      </c>
      <c r="H246" s="1851" t="s">
        <v>28</v>
      </c>
      <c r="I246" s="1851" t="s">
        <v>903</v>
      </c>
    </row>
    <row customHeight="1" ht="11.25">
      <c r="A247" s="1851" t="s">
        <v>2266</v>
      </c>
      <c r="B247" s="1851" t="s">
        <v>16</v>
      </c>
      <c r="C247" s="1851" t="s">
        <v>2850</v>
      </c>
      <c r="D247" s="1851" t="s">
        <v>2851</v>
      </c>
      <c r="E247" s="1851" t="s">
        <v>2852</v>
      </c>
      <c r="F247" s="1851" t="s">
        <v>2280</v>
      </c>
      <c r="G247" s="1851" t="s">
        <v>2655</v>
      </c>
      <c r="H247" s="1851" t="s">
        <v>28</v>
      </c>
      <c r="I247" s="1851" t="s">
        <v>903</v>
      </c>
    </row>
    <row customHeight="1" ht="11.25">
      <c r="A248" s="1851" t="s">
        <v>2266</v>
      </c>
      <c r="B248" s="1851" t="s">
        <v>16</v>
      </c>
      <c r="C248" s="1851" t="s">
        <v>2856</v>
      </c>
      <c r="D248" s="1851" t="s">
        <v>2857</v>
      </c>
      <c r="E248" s="1851" t="s">
        <v>2858</v>
      </c>
      <c r="F248" s="1851" t="s">
        <v>2457</v>
      </c>
      <c r="G248" s="1851" t="s">
        <v>28</v>
      </c>
      <c r="H248" s="1851" t="s">
        <v>28</v>
      </c>
      <c r="I248" s="1851" t="s">
        <v>903</v>
      </c>
    </row>
    <row customHeight="1" ht="11.25">
      <c r="A249" s="1851" t="s">
        <v>2266</v>
      </c>
      <c r="B249" s="1851" t="s">
        <v>16</v>
      </c>
      <c r="C249" s="1851" t="s">
        <v>2862</v>
      </c>
      <c r="D249" s="1851" t="s">
        <v>2863</v>
      </c>
      <c r="E249" s="1851" t="s">
        <v>2864</v>
      </c>
      <c r="F249" s="1851" t="s">
        <v>2342</v>
      </c>
      <c r="G249" s="1851" t="s">
        <v>2865</v>
      </c>
      <c r="H249" s="1851" t="s">
        <v>28</v>
      </c>
      <c r="I249" s="1851" t="s">
        <v>903</v>
      </c>
    </row>
    <row customHeight="1" ht="11.25">
      <c r="A250" s="1851" t="s">
        <v>2266</v>
      </c>
      <c r="B250" s="1851" t="s">
        <v>16</v>
      </c>
      <c r="C250" s="1851" t="s">
        <v>2870</v>
      </c>
      <c r="D250" s="1851" t="s">
        <v>2871</v>
      </c>
      <c r="E250" s="1851" t="s">
        <v>2872</v>
      </c>
      <c r="F250" s="1851" t="s">
        <v>2303</v>
      </c>
      <c r="G250" s="1851" t="s">
        <v>28</v>
      </c>
      <c r="H250" s="1851" t="s">
        <v>28</v>
      </c>
      <c r="I250" s="1851" t="s">
        <v>903</v>
      </c>
    </row>
    <row customHeight="1" ht="11.25">
      <c r="A251" s="1851" t="s">
        <v>2266</v>
      </c>
      <c r="B251" s="1851" t="s">
        <v>16</v>
      </c>
      <c r="C251" s="1851" t="s">
        <v>2873</v>
      </c>
      <c r="D251" s="1851" t="s">
        <v>2874</v>
      </c>
      <c r="E251" s="1851" t="s">
        <v>2875</v>
      </c>
      <c r="F251" s="1851" t="s">
        <v>2409</v>
      </c>
      <c r="G251" s="1851" t="s">
        <v>2876</v>
      </c>
      <c r="H251" s="1851" t="s">
        <v>28</v>
      </c>
      <c r="I251" s="1851" t="s">
        <v>903</v>
      </c>
    </row>
    <row customHeight="1" ht="11.25">
      <c r="A252" s="1851" t="s">
        <v>2266</v>
      </c>
      <c r="B252" s="1851" t="s">
        <v>16</v>
      </c>
      <c r="C252" s="1851" t="s">
        <v>2891</v>
      </c>
      <c r="D252" s="1851" t="s">
        <v>2892</v>
      </c>
      <c r="E252" s="1851" t="s">
        <v>2893</v>
      </c>
      <c r="F252" s="1851" t="s">
        <v>2499</v>
      </c>
      <c r="G252" s="1851" t="s">
        <v>28</v>
      </c>
      <c r="H252" s="1851" t="s">
        <v>2894</v>
      </c>
      <c r="I252" s="1851" t="s">
        <v>903</v>
      </c>
    </row>
    <row customHeight="1" ht="11.25">
      <c r="A253" s="1851" t="s">
        <v>2266</v>
      </c>
      <c r="B253" s="1851" t="s">
        <v>16</v>
      </c>
      <c r="C253" s="1851" t="s">
        <v>2895</v>
      </c>
      <c r="D253" s="1851" t="s">
        <v>2896</v>
      </c>
      <c r="E253" s="1851" t="s">
        <v>2897</v>
      </c>
      <c r="F253" s="1851" t="s">
        <v>2602</v>
      </c>
      <c r="G253" s="1851" t="s">
        <v>28</v>
      </c>
      <c r="H253" s="1851" t="s">
        <v>28</v>
      </c>
      <c r="I253" s="1851" t="s">
        <v>903</v>
      </c>
    </row>
    <row customHeight="1" ht="11.25">
      <c r="A254" s="1851" t="s">
        <v>2266</v>
      </c>
      <c r="B254" s="1851" t="s">
        <v>16</v>
      </c>
      <c r="C254" s="1851" t="s">
        <v>2898</v>
      </c>
      <c r="D254" s="1851" t="s">
        <v>2899</v>
      </c>
      <c r="E254" s="1851" t="s">
        <v>2900</v>
      </c>
      <c r="F254" s="1851" t="s">
        <v>2580</v>
      </c>
      <c r="G254" s="1851" t="s">
        <v>28</v>
      </c>
      <c r="H254" s="1851" t="s">
        <v>28</v>
      </c>
      <c r="I254" s="1851" t="s">
        <v>903</v>
      </c>
    </row>
    <row customHeight="1" ht="11.25">
      <c r="A255" s="1851" t="s">
        <v>2266</v>
      </c>
      <c r="B255" s="1851" t="s">
        <v>16</v>
      </c>
      <c r="C255" s="1851" t="s">
        <v>2901</v>
      </c>
      <c r="D255" s="1851" t="s">
        <v>2902</v>
      </c>
      <c r="E255" s="1851" t="s">
        <v>2903</v>
      </c>
      <c r="F255" s="1851" t="s">
        <v>2452</v>
      </c>
      <c r="G255" s="1851" t="s">
        <v>28</v>
      </c>
      <c r="H255" s="1851" t="s">
        <v>28</v>
      </c>
      <c r="I255" s="1851" t="s">
        <v>903</v>
      </c>
    </row>
    <row customHeight="1" ht="11.25">
      <c r="A256" s="1851" t="s">
        <v>2266</v>
      </c>
      <c r="B256" s="1851" t="s">
        <v>16</v>
      </c>
      <c r="C256" s="1851" t="s">
        <v>2935</v>
      </c>
      <c r="D256" s="1851" t="s">
        <v>2936</v>
      </c>
      <c r="E256" s="1851" t="s">
        <v>2937</v>
      </c>
      <c r="F256" s="1851" t="s">
        <v>2295</v>
      </c>
      <c r="G256" s="1851" t="s">
        <v>28</v>
      </c>
      <c r="H256" s="1851" t="s">
        <v>28</v>
      </c>
      <c r="I256" s="1851" t="s">
        <v>903</v>
      </c>
    </row>
    <row customHeight="1" ht="11.25">
      <c r="A257" s="1851" t="s">
        <v>2266</v>
      </c>
      <c r="B257" s="1851" t="s">
        <v>16</v>
      </c>
      <c r="C257" s="1851" t="s">
        <v>2938</v>
      </c>
      <c r="D257" s="1851" t="s">
        <v>2939</v>
      </c>
      <c r="E257" s="1851" t="s">
        <v>2439</v>
      </c>
      <c r="F257" s="1851" t="s">
        <v>2350</v>
      </c>
      <c r="G257" s="1851" t="s">
        <v>28</v>
      </c>
      <c r="H257" s="1851" t="s">
        <v>28</v>
      </c>
      <c r="I257" s="1851" t="s">
        <v>903</v>
      </c>
    </row>
    <row customHeight="1" ht="11.25">
      <c r="A258" s="1851" t="s">
        <v>2266</v>
      </c>
      <c r="B258" s="1851" t="s">
        <v>16</v>
      </c>
      <c r="C258" s="1851" t="s">
        <v>2940</v>
      </c>
      <c r="D258" s="1851" t="s">
        <v>2941</v>
      </c>
      <c r="E258" s="1851" t="s">
        <v>2942</v>
      </c>
      <c r="F258" s="1851" t="s">
        <v>2943</v>
      </c>
      <c r="G258" s="1851" t="s">
        <v>28</v>
      </c>
      <c r="H258" s="1851" t="s">
        <v>28</v>
      </c>
      <c r="I258" s="1851" t="s">
        <v>903</v>
      </c>
    </row>
    <row customHeight="1" ht="11.25">
      <c r="A259" s="1851" t="s">
        <v>2266</v>
      </c>
      <c r="B259" s="1851" t="s">
        <v>16</v>
      </c>
      <c r="C259" s="1851" t="s">
        <v>2951</v>
      </c>
      <c r="D259" s="1851" t="s">
        <v>2952</v>
      </c>
      <c r="E259" s="1851" t="s">
        <v>2953</v>
      </c>
      <c r="F259" s="1851" t="s">
        <v>2954</v>
      </c>
      <c r="G259" s="1851" t="s">
        <v>28</v>
      </c>
      <c r="H259" s="1851" t="s">
        <v>28</v>
      </c>
      <c r="I259" s="1851" t="s">
        <v>903</v>
      </c>
    </row>
    <row customHeight="1" ht="11.25">
      <c r="A260" s="1851" t="s">
        <v>2266</v>
      </c>
      <c r="B260" s="1851" t="s">
        <v>16</v>
      </c>
      <c r="C260" s="1851" t="s">
        <v>2272</v>
      </c>
      <c r="D260" s="1851" t="s">
        <v>2273</v>
      </c>
      <c r="E260" s="1851" t="s">
        <v>2274</v>
      </c>
      <c r="F260" s="1851" t="s">
        <v>2275</v>
      </c>
      <c r="G260" s="1851" t="s">
        <v>2276</v>
      </c>
      <c r="H260" s="1851" t="s">
        <v>28</v>
      </c>
      <c r="I260" s="1851" t="s">
        <v>863</v>
      </c>
    </row>
    <row customHeight="1" ht="11.25">
      <c r="A261" s="1851" t="s">
        <v>2266</v>
      </c>
      <c r="B261" s="1851" t="s">
        <v>16</v>
      </c>
      <c r="C261" s="1851" t="s">
        <v>2962</v>
      </c>
      <c r="D261" s="1851" t="s">
        <v>2963</v>
      </c>
      <c r="E261" s="1851" t="s">
        <v>2964</v>
      </c>
      <c r="F261" s="1851" t="s">
        <v>2346</v>
      </c>
      <c r="G261" s="1851" t="s">
        <v>28</v>
      </c>
      <c r="H261" s="1851" t="s">
        <v>2965</v>
      </c>
      <c r="I261" s="1851" t="s">
        <v>863</v>
      </c>
    </row>
    <row customHeight="1" ht="11.25">
      <c r="A262" s="1851" t="s">
        <v>2266</v>
      </c>
      <c r="B262" s="1851" t="s">
        <v>16</v>
      </c>
      <c r="C262" s="1851" t="s">
        <v>2966</v>
      </c>
      <c r="D262" s="1851" t="s">
        <v>2967</v>
      </c>
      <c r="E262" s="1851" t="s">
        <v>2968</v>
      </c>
      <c r="F262" s="1851" t="s">
        <v>2499</v>
      </c>
      <c r="G262" s="1851" t="s">
        <v>2969</v>
      </c>
      <c r="H262" s="1851" t="s">
        <v>28</v>
      </c>
      <c r="I262" s="1851" t="s">
        <v>863</v>
      </c>
    </row>
    <row customHeight="1" ht="11.25">
      <c r="A263" s="1851" t="s">
        <v>2266</v>
      </c>
      <c r="B263" s="1851" t="s">
        <v>16</v>
      </c>
      <c r="C263" s="1851" t="s">
        <v>2281</v>
      </c>
      <c r="D263" s="1851" t="s">
        <v>2282</v>
      </c>
      <c r="E263" s="1851" t="s">
        <v>2283</v>
      </c>
      <c r="F263" s="1851" t="s">
        <v>2280</v>
      </c>
      <c r="G263" s="1851" t="s">
        <v>28</v>
      </c>
      <c r="H263" s="1851" t="s">
        <v>28</v>
      </c>
      <c r="I263" s="1851" t="s">
        <v>863</v>
      </c>
    </row>
    <row customHeight="1" ht="11.25">
      <c r="A264" s="1851" t="s">
        <v>2266</v>
      </c>
      <c r="B264" s="1851" t="s">
        <v>16</v>
      </c>
      <c r="C264" s="1851" t="s">
        <v>2284</v>
      </c>
      <c r="D264" s="1851" t="s">
        <v>2285</v>
      </c>
      <c r="E264" s="1851" t="s">
        <v>2286</v>
      </c>
      <c r="F264" s="1851" t="s">
        <v>2287</v>
      </c>
      <c r="G264" s="1851" t="s">
        <v>28</v>
      </c>
      <c r="H264" s="1851" t="s">
        <v>28</v>
      </c>
      <c r="I264" s="1851" t="s">
        <v>863</v>
      </c>
    </row>
    <row customHeight="1" ht="11.25">
      <c r="A265" s="1851" t="s">
        <v>2266</v>
      </c>
      <c r="B265" s="1851" t="s">
        <v>16</v>
      </c>
      <c r="C265" s="1851" t="s">
        <v>2288</v>
      </c>
      <c r="D265" s="1851" t="s">
        <v>2289</v>
      </c>
      <c r="E265" s="1851" t="s">
        <v>2290</v>
      </c>
      <c r="F265" s="1851" t="s">
        <v>2275</v>
      </c>
      <c r="G265" s="1851" t="s">
        <v>2291</v>
      </c>
      <c r="H265" s="1851" t="s">
        <v>28</v>
      </c>
      <c r="I265" s="1851" t="s">
        <v>863</v>
      </c>
    </row>
    <row customHeight="1" ht="11.25">
      <c r="A266" s="1851" t="s">
        <v>2266</v>
      </c>
      <c r="B266" s="1851" t="s">
        <v>16</v>
      </c>
      <c r="C266" s="1851" t="s">
        <v>2292</v>
      </c>
      <c r="D266" s="1851" t="s">
        <v>2293</v>
      </c>
      <c r="E266" s="1851" t="s">
        <v>2294</v>
      </c>
      <c r="F266" s="1851" t="s">
        <v>2295</v>
      </c>
      <c r="G266" s="1851" t="s">
        <v>28</v>
      </c>
      <c r="H266" s="1851" t="s">
        <v>28</v>
      </c>
      <c r="I266" s="1851" t="s">
        <v>863</v>
      </c>
    </row>
    <row customHeight="1" ht="11.25">
      <c r="A267" s="1851" t="s">
        <v>2266</v>
      </c>
      <c r="B267" s="1851" t="s">
        <v>16</v>
      </c>
      <c r="C267" s="1851" t="s">
        <v>2296</v>
      </c>
      <c r="D267" s="1851" t="s">
        <v>2297</v>
      </c>
      <c r="E267" s="1851" t="s">
        <v>2298</v>
      </c>
      <c r="F267" s="1851" t="s">
        <v>2299</v>
      </c>
      <c r="G267" s="1851" t="s">
        <v>28</v>
      </c>
      <c r="H267" s="1851" t="s">
        <v>28</v>
      </c>
      <c r="I267" s="1851" t="s">
        <v>863</v>
      </c>
    </row>
    <row customHeight="1" ht="11.25">
      <c r="A268" s="1851" t="s">
        <v>2266</v>
      </c>
      <c r="B268" s="1851" t="s">
        <v>16</v>
      </c>
      <c r="C268" s="1851" t="s">
        <v>2970</v>
      </c>
      <c r="D268" s="1851" t="s">
        <v>2971</v>
      </c>
      <c r="E268" s="1851" t="s">
        <v>2972</v>
      </c>
      <c r="F268" s="1851" t="s">
        <v>2973</v>
      </c>
      <c r="G268" s="1851" t="s">
        <v>28</v>
      </c>
      <c r="H268" s="1851" t="s">
        <v>28</v>
      </c>
      <c r="I268" s="1851" t="s">
        <v>863</v>
      </c>
    </row>
    <row customHeight="1" ht="11.25">
      <c r="A269" s="1851" t="s">
        <v>2266</v>
      </c>
      <c r="B269" s="1851" t="s">
        <v>16</v>
      </c>
      <c r="C269" s="1851" t="s">
        <v>2974</v>
      </c>
      <c r="D269" s="1851" t="s">
        <v>2975</v>
      </c>
      <c r="E269" s="1851" t="s">
        <v>2976</v>
      </c>
      <c r="F269" s="1851" t="s">
        <v>2369</v>
      </c>
      <c r="G269" s="1851" t="s">
        <v>28</v>
      </c>
      <c r="H269" s="1851" t="s">
        <v>28</v>
      </c>
      <c r="I269" s="1851" t="s">
        <v>863</v>
      </c>
    </row>
    <row customHeight="1" ht="11.25">
      <c r="A270" s="1851" t="s">
        <v>2266</v>
      </c>
      <c r="B270" s="1851" t="s">
        <v>16</v>
      </c>
      <c r="C270" s="1851" t="s">
        <v>2308</v>
      </c>
      <c r="D270" s="1851" t="s">
        <v>2309</v>
      </c>
      <c r="E270" s="1851" t="s">
        <v>2310</v>
      </c>
      <c r="F270" s="1851" t="s">
        <v>2311</v>
      </c>
      <c r="G270" s="1851" t="s">
        <v>28</v>
      </c>
      <c r="H270" s="1851" t="s">
        <v>28</v>
      </c>
      <c r="I270" s="1851" t="s">
        <v>863</v>
      </c>
    </row>
    <row customHeight="1" ht="11.25">
      <c r="A271" s="1851" t="s">
        <v>2266</v>
      </c>
      <c r="B271" s="1851" t="s">
        <v>16</v>
      </c>
      <c r="C271" s="1851" t="s">
        <v>2312</v>
      </c>
      <c r="D271" s="1851" t="s">
        <v>2313</v>
      </c>
      <c r="E271" s="1851" t="s">
        <v>2314</v>
      </c>
      <c r="F271" s="1851" t="s">
        <v>2315</v>
      </c>
      <c r="G271" s="1851" t="s">
        <v>28</v>
      </c>
      <c r="H271" s="1851" t="s">
        <v>28</v>
      </c>
      <c r="I271" s="1851" t="s">
        <v>863</v>
      </c>
    </row>
    <row customHeight="1" ht="11.25">
      <c r="A272" s="1851" t="s">
        <v>2266</v>
      </c>
      <c r="B272" s="1851" t="s">
        <v>16</v>
      </c>
      <c r="C272" s="1851" t="s">
        <v>2331</v>
      </c>
      <c r="D272" s="1851" t="s">
        <v>2332</v>
      </c>
      <c r="E272" s="1851" t="s">
        <v>2333</v>
      </c>
      <c r="F272" s="1851" t="s">
        <v>2334</v>
      </c>
      <c r="G272" s="1851" t="s">
        <v>28</v>
      </c>
      <c r="H272" s="1851" t="s">
        <v>2335</v>
      </c>
      <c r="I272" s="1851" t="s">
        <v>863</v>
      </c>
    </row>
    <row customHeight="1" ht="11.25">
      <c r="A273" s="1851" t="s">
        <v>2266</v>
      </c>
      <c r="B273" s="1851" t="s">
        <v>16</v>
      </c>
      <c r="C273" s="1851" t="s">
        <v>2343</v>
      </c>
      <c r="D273" s="1851" t="s">
        <v>2344</v>
      </c>
      <c r="E273" s="1851" t="s">
        <v>2345</v>
      </c>
      <c r="F273" s="1851" t="s">
        <v>2346</v>
      </c>
      <c r="G273" s="1851" t="s">
        <v>28</v>
      </c>
      <c r="H273" s="1851" t="s">
        <v>28</v>
      </c>
      <c r="I273" s="1851" t="s">
        <v>863</v>
      </c>
    </row>
    <row customHeight="1" ht="11.25">
      <c r="A274" s="1851" t="s">
        <v>2266</v>
      </c>
      <c r="B274" s="1851" t="s">
        <v>16</v>
      </c>
      <c r="C274" s="1851" t="s">
        <v>2355</v>
      </c>
      <c r="D274" s="1851" t="s">
        <v>2356</v>
      </c>
      <c r="E274" s="1851" t="s">
        <v>2357</v>
      </c>
      <c r="F274" s="1851" t="s">
        <v>2358</v>
      </c>
      <c r="G274" s="1851" t="s">
        <v>2291</v>
      </c>
      <c r="H274" s="1851" t="s">
        <v>28</v>
      </c>
      <c r="I274" s="1851" t="s">
        <v>863</v>
      </c>
    </row>
    <row customHeight="1" ht="11.25">
      <c r="A275" s="1851" t="s">
        <v>2266</v>
      </c>
      <c r="B275" s="1851" t="s">
        <v>16</v>
      </c>
      <c r="C275" s="1851" t="s">
        <v>2362</v>
      </c>
      <c r="D275" s="1851" t="s">
        <v>2363</v>
      </c>
      <c r="E275" s="1851" t="s">
        <v>2364</v>
      </c>
      <c r="F275" s="1851" t="s">
        <v>2365</v>
      </c>
      <c r="G275" s="1851" t="s">
        <v>28</v>
      </c>
      <c r="H275" s="1851" t="s">
        <v>28</v>
      </c>
      <c r="I275" s="1851" t="s">
        <v>863</v>
      </c>
    </row>
    <row customHeight="1" ht="11.25">
      <c r="A276" s="1851" t="s">
        <v>2266</v>
      </c>
      <c r="B276" s="1851" t="s">
        <v>16</v>
      </c>
      <c r="C276" s="1851" t="s">
        <v>2366</v>
      </c>
      <c r="D276" s="1851" t="s">
        <v>2367</v>
      </c>
      <c r="E276" s="1851" t="s">
        <v>2368</v>
      </c>
      <c r="F276" s="1851" t="s">
        <v>2369</v>
      </c>
      <c r="G276" s="1851" t="s">
        <v>28</v>
      </c>
      <c r="H276" s="1851" t="s">
        <v>28</v>
      </c>
      <c r="I276" s="1851" t="s">
        <v>863</v>
      </c>
    </row>
    <row customHeight="1" ht="11.25">
      <c r="A277" s="1851" t="s">
        <v>2266</v>
      </c>
      <c r="B277" s="1851" t="s">
        <v>16</v>
      </c>
      <c r="C277" s="1851" t="s">
        <v>2373</v>
      </c>
      <c r="D277" s="1851" t="s">
        <v>2374</v>
      </c>
      <c r="E277" s="1851" t="s">
        <v>2375</v>
      </c>
      <c r="F277" s="1851" t="s">
        <v>2376</v>
      </c>
      <c r="G277" s="1851" t="s">
        <v>28</v>
      </c>
      <c r="H277" s="1851" t="s">
        <v>28</v>
      </c>
      <c r="I277" s="1851" t="s">
        <v>863</v>
      </c>
    </row>
    <row customHeight="1" ht="11.25">
      <c r="A278" s="1851" t="s">
        <v>2266</v>
      </c>
      <c r="B278" s="1851" t="s">
        <v>16</v>
      </c>
      <c r="C278" s="1851" t="s">
        <v>2377</v>
      </c>
      <c r="D278" s="1851" t="s">
        <v>2378</v>
      </c>
      <c r="E278" s="1851" t="s">
        <v>2375</v>
      </c>
      <c r="F278" s="1851" t="s">
        <v>2379</v>
      </c>
      <c r="G278" s="1851" t="s">
        <v>28</v>
      </c>
      <c r="H278" s="1851" t="s">
        <v>28</v>
      </c>
      <c r="I278" s="1851" t="s">
        <v>863</v>
      </c>
    </row>
    <row customHeight="1" ht="11.25">
      <c r="A279" s="1851" t="s">
        <v>2266</v>
      </c>
      <c r="B279" s="1851" t="s">
        <v>16</v>
      </c>
      <c r="C279" s="1851" t="s">
        <v>2977</v>
      </c>
      <c r="D279" s="1851" t="s">
        <v>2978</v>
      </c>
      <c r="E279" s="1851" t="s">
        <v>2979</v>
      </c>
      <c r="F279" s="1851" t="s">
        <v>2559</v>
      </c>
      <c r="G279" s="1851" t="s">
        <v>28</v>
      </c>
      <c r="H279" s="1851" t="s">
        <v>28</v>
      </c>
      <c r="I279" s="1851" t="s">
        <v>863</v>
      </c>
    </row>
    <row customHeight="1" ht="11.25">
      <c r="A280" s="1851" t="s">
        <v>2266</v>
      </c>
      <c r="B280" s="1851" t="s">
        <v>16</v>
      </c>
      <c r="C280" s="1851" t="s">
        <v>2380</v>
      </c>
      <c r="D280" s="1851" t="s">
        <v>2381</v>
      </c>
      <c r="E280" s="1851" t="s">
        <v>2382</v>
      </c>
      <c r="F280" s="1851" t="s">
        <v>2369</v>
      </c>
      <c r="G280" s="1851" t="s">
        <v>28</v>
      </c>
      <c r="H280" s="1851" t="s">
        <v>28</v>
      </c>
      <c r="I280" s="1851" t="s">
        <v>863</v>
      </c>
    </row>
    <row customHeight="1" ht="11.25">
      <c r="A281" s="1851" t="s">
        <v>2266</v>
      </c>
      <c r="B281" s="1851" t="s">
        <v>16</v>
      </c>
      <c r="C281" s="1851" t="s">
        <v>2383</v>
      </c>
      <c r="D281" s="1851" t="s">
        <v>2384</v>
      </c>
      <c r="E281" s="1851" t="s">
        <v>2385</v>
      </c>
      <c r="F281" s="1851" t="s">
        <v>2303</v>
      </c>
      <c r="G281" s="1851" t="s">
        <v>28</v>
      </c>
      <c r="H281" s="1851" t="s">
        <v>28</v>
      </c>
      <c r="I281" s="1851" t="s">
        <v>863</v>
      </c>
    </row>
    <row customHeight="1" ht="11.25">
      <c r="A282" s="1851" t="s">
        <v>2266</v>
      </c>
      <c r="B282" s="1851" t="s">
        <v>16</v>
      </c>
      <c r="C282" s="1851" t="s">
        <v>2389</v>
      </c>
      <c r="D282" s="1851" t="s">
        <v>2390</v>
      </c>
      <c r="E282" s="1851" t="s">
        <v>2391</v>
      </c>
      <c r="F282" s="1851" t="s">
        <v>2346</v>
      </c>
      <c r="G282" s="1851" t="s">
        <v>28</v>
      </c>
      <c r="H282" s="1851" t="s">
        <v>28</v>
      </c>
      <c r="I282" s="1851" t="s">
        <v>863</v>
      </c>
    </row>
    <row customHeight="1" ht="11.25">
      <c r="A283" s="1851" t="s">
        <v>2266</v>
      </c>
      <c r="B283" s="1851" t="s">
        <v>16</v>
      </c>
      <c r="C283" s="1851" t="s">
        <v>28</v>
      </c>
      <c r="D283" s="1851" t="s">
        <v>2396</v>
      </c>
      <c r="E283" s="1851" t="s">
        <v>2397</v>
      </c>
      <c r="F283" s="1851" t="s">
        <v>2280</v>
      </c>
      <c r="G283" s="1851" t="s">
        <v>28</v>
      </c>
      <c r="H283" s="1851" t="s">
        <v>28</v>
      </c>
      <c r="I283" s="1851" t="s">
        <v>863</v>
      </c>
    </row>
    <row customHeight="1" ht="11.25">
      <c r="A284" s="1851" t="s">
        <v>2266</v>
      </c>
      <c r="B284" s="1851" t="s">
        <v>16</v>
      </c>
      <c r="C284" s="1851" t="s">
        <v>2980</v>
      </c>
      <c r="D284" s="1851" t="s">
        <v>2981</v>
      </c>
      <c r="E284" s="1851" t="s">
        <v>2982</v>
      </c>
      <c r="F284" s="1851" t="s">
        <v>2983</v>
      </c>
      <c r="G284" s="1851" t="s">
        <v>2984</v>
      </c>
      <c r="H284" s="1851" t="s">
        <v>2985</v>
      </c>
      <c r="I284" s="1851" t="s">
        <v>863</v>
      </c>
    </row>
    <row customHeight="1" ht="11.25">
      <c r="A285" s="1851" t="s">
        <v>2266</v>
      </c>
      <c r="B285" s="1851" t="s">
        <v>16</v>
      </c>
      <c r="C285" s="1851" t="s">
        <v>2410</v>
      </c>
      <c r="D285" s="1851" t="s">
        <v>2411</v>
      </c>
      <c r="E285" s="1851" t="s">
        <v>2412</v>
      </c>
      <c r="F285" s="1851" t="s">
        <v>2334</v>
      </c>
      <c r="G285" s="1851" t="s">
        <v>2413</v>
      </c>
      <c r="H285" s="1851" t="s">
        <v>28</v>
      </c>
      <c r="I285" s="1851" t="s">
        <v>863</v>
      </c>
    </row>
    <row customHeight="1" ht="11.25">
      <c r="A286" s="1851" t="s">
        <v>2266</v>
      </c>
      <c r="B286" s="1851" t="s">
        <v>16</v>
      </c>
      <c r="C286" s="1851" t="s">
        <v>2414</v>
      </c>
      <c r="D286" s="1851" t="s">
        <v>2415</v>
      </c>
      <c r="E286" s="1851" t="s">
        <v>2416</v>
      </c>
      <c r="F286" s="1851" t="s">
        <v>2346</v>
      </c>
      <c r="G286" s="1851" t="s">
        <v>28</v>
      </c>
      <c r="H286" s="1851" t="s">
        <v>28</v>
      </c>
      <c r="I286" s="1851" t="s">
        <v>863</v>
      </c>
    </row>
    <row customHeight="1" ht="11.25">
      <c r="A287" s="1851" t="s">
        <v>2266</v>
      </c>
      <c r="B287" s="1851" t="s">
        <v>16</v>
      </c>
      <c r="C287" s="1851" t="s">
        <v>2417</v>
      </c>
      <c r="D287" s="1851" t="s">
        <v>2418</v>
      </c>
      <c r="E287" s="1851" t="s">
        <v>2419</v>
      </c>
      <c r="F287" s="1851" t="s">
        <v>2420</v>
      </c>
      <c r="G287" s="1851" t="s">
        <v>28</v>
      </c>
      <c r="H287" s="1851" t="s">
        <v>28</v>
      </c>
      <c r="I287" s="1851" t="s">
        <v>863</v>
      </c>
    </row>
    <row customHeight="1" ht="11.25">
      <c r="A288" s="1851" t="s">
        <v>2266</v>
      </c>
      <c r="B288" s="1851" t="s">
        <v>16</v>
      </c>
      <c r="C288" s="1851" t="s">
        <v>2986</v>
      </c>
      <c r="D288" s="1851" t="s">
        <v>2987</v>
      </c>
      <c r="E288" s="1851" t="s">
        <v>2988</v>
      </c>
      <c r="F288" s="1851" t="s">
        <v>585</v>
      </c>
      <c r="G288" s="1851" t="s">
        <v>28</v>
      </c>
      <c r="H288" s="1851" t="s">
        <v>2989</v>
      </c>
      <c r="I288" s="1851" t="s">
        <v>863</v>
      </c>
    </row>
    <row customHeight="1" ht="11.25">
      <c r="A289" s="1851" t="s">
        <v>2266</v>
      </c>
      <c r="B289" s="1851" t="s">
        <v>16</v>
      </c>
      <c r="C289" s="1851" t="s">
        <v>2990</v>
      </c>
      <c r="D289" s="1851" t="s">
        <v>2991</v>
      </c>
      <c r="E289" s="1851" t="s">
        <v>2992</v>
      </c>
      <c r="F289" s="1851" t="s">
        <v>585</v>
      </c>
      <c r="G289" s="1851" t="s">
        <v>28</v>
      </c>
      <c r="H289" s="1851" t="s">
        <v>2993</v>
      </c>
      <c r="I289" s="1851" t="s">
        <v>863</v>
      </c>
    </row>
    <row customHeight="1" ht="11.25">
      <c r="A290" s="1851" t="s">
        <v>2266</v>
      </c>
      <c r="B290" s="1851" t="s">
        <v>16</v>
      </c>
      <c r="C290" s="1851" t="s">
        <v>2424</v>
      </c>
      <c r="D290" s="1851" t="s">
        <v>2425</v>
      </c>
      <c r="E290" s="1851" t="s">
        <v>2426</v>
      </c>
      <c r="F290" s="1851" t="s">
        <v>585</v>
      </c>
      <c r="G290" s="1851" t="s">
        <v>28</v>
      </c>
      <c r="H290" s="1851" t="s">
        <v>28</v>
      </c>
      <c r="I290" s="1851" t="s">
        <v>863</v>
      </c>
    </row>
    <row customHeight="1" ht="11.25">
      <c r="A291" s="1851" t="s">
        <v>2266</v>
      </c>
      <c r="B291" s="1851" t="s">
        <v>16</v>
      </c>
      <c r="C291" s="1851" t="s">
        <v>2994</v>
      </c>
      <c r="D291" s="1851" t="s">
        <v>2995</v>
      </c>
      <c r="E291" s="1851" t="s">
        <v>2996</v>
      </c>
      <c r="F291" s="1851" t="s">
        <v>585</v>
      </c>
      <c r="G291" s="1851" t="s">
        <v>28</v>
      </c>
      <c r="H291" s="1851" t="s">
        <v>2997</v>
      </c>
      <c r="I291" s="1851" t="s">
        <v>863</v>
      </c>
    </row>
    <row customHeight="1" ht="11.25">
      <c r="A292" s="1851" t="s">
        <v>2266</v>
      </c>
      <c r="B292" s="1851" t="s">
        <v>16</v>
      </c>
      <c r="C292" s="1851" t="s">
        <v>2998</v>
      </c>
      <c r="D292" s="1851" t="s">
        <v>2999</v>
      </c>
      <c r="E292" s="1851" t="s">
        <v>3000</v>
      </c>
      <c r="F292" s="1851" t="s">
        <v>585</v>
      </c>
      <c r="G292" s="1851" t="s">
        <v>28</v>
      </c>
      <c r="H292" s="1851" t="s">
        <v>3001</v>
      </c>
      <c r="I292" s="1851" t="s">
        <v>863</v>
      </c>
    </row>
    <row customHeight="1" ht="11.25">
      <c r="A293" s="1851" t="s">
        <v>2266</v>
      </c>
      <c r="B293" s="1851" t="s">
        <v>16</v>
      </c>
      <c r="C293" s="1851" t="s">
        <v>2430</v>
      </c>
      <c r="D293" s="1851" t="s">
        <v>2431</v>
      </c>
      <c r="E293" s="1851" t="s">
        <v>2432</v>
      </c>
      <c r="F293" s="1851" t="s">
        <v>585</v>
      </c>
      <c r="G293" s="1851" t="s">
        <v>2433</v>
      </c>
      <c r="H293" s="1851" t="s">
        <v>28</v>
      </c>
      <c r="I293" s="1851" t="s">
        <v>863</v>
      </c>
    </row>
    <row customHeight="1" ht="11.25">
      <c r="A294" s="1851" t="s">
        <v>2266</v>
      </c>
      <c r="B294" s="1851" t="s">
        <v>16</v>
      </c>
      <c r="C294" s="1851" t="s">
        <v>3002</v>
      </c>
      <c r="D294" s="1851" t="s">
        <v>3003</v>
      </c>
      <c r="E294" s="1851" t="s">
        <v>3004</v>
      </c>
      <c r="F294" s="1851" t="s">
        <v>585</v>
      </c>
      <c r="G294" s="1851" t="s">
        <v>3005</v>
      </c>
      <c r="H294" s="1851" t="s">
        <v>3006</v>
      </c>
      <c r="I294" s="1851" t="s">
        <v>863</v>
      </c>
    </row>
    <row customHeight="1" ht="11.25">
      <c r="A295" s="1851" t="s">
        <v>2266</v>
      </c>
      <c r="B295" s="1851" t="s">
        <v>16</v>
      </c>
      <c r="C295" s="1851" t="s">
        <v>2434</v>
      </c>
      <c r="D295" s="1851" t="s">
        <v>2435</v>
      </c>
      <c r="E295" s="1851" t="s">
        <v>2436</v>
      </c>
      <c r="F295" s="1851" t="s">
        <v>585</v>
      </c>
      <c r="G295" s="1851" t="s">
        <v>28</v>
      </c>
      <c r="H295" s="1851" t="s">
        <v>28</v>
      </c>
      <c r="I295" s="1851" t="s">
        <v>863</v>
      </c>
    </row>
    <row customHeight="1" ht="11.25">
      <c r="A296" s="1851" t="s">
        <v>2266</v>
      </c>
      <c r="B296" s="1851" t="s">
        <v>16</v>
      </c>
      <c r="C296" s="1851" t="s">
        <v>3007</v>
      </c>
      <c r="D296" s="1851" t="s">
        <v>3008</v>
      </c>
      <c r="E296" s="1851" t="s">
        <v>3009</v>
      </c>
      <c r="F296" s="1851" t="s">
        <v>585</v>
      </c>
      <c r="G296" s="1851" t="s">
        <v>3010</v>
      </c>
      <c r="H296" s="1851" t="s">
        <v>28</v>
      </c>
      <c r="I296" s="1851" t="s">
        <v>863</v>
      </c>
    </row>
    <row customHeight="1" ht="11.25">
      <c r="A297" s="1851" t="s">
        <v>2266</v>
      </c>
      <c r="B297" s="1851" t="s">
        <v>16</v>
      </c>
      <c r="C297" s="1851" t="s">
        <v>2442</v>
      </c>
      <c r="D297" s="1851" t="s">
        <v>2443</v>
      </c>
      <c r="E297" s="1851" t="s">
        <v>2444</v>
      </c>
      <c r="F297" s="1851" t="s">
        <v>2445</v>
      </c>
      <c r="G297" s="1851" t="s">
        <v>28</v>
      </c>
      <c r="H297" s="1851" t="s">
        <v>28</v>
      </c>
      <c r="I297" s="1851" t="s">
        <v>863</v>
      </c>
    </row>
    <row customHeight="1" ht="11.25">
      <c r="A298" s="1851" t="s">
        <v>2266</v>
      </c>
      <c r="B298" s="1851" t="s">
        <v>16</v>
      </c>
      <c r="C298" s="1851" t="s">
        <v>3011</v>
      </c>
      <c r="D298" s="1851" t="s">
        <v>3012</v>
      </c>
      <c r="E298" s="1851" t="s">
        <v>2444</v>
      </c>
      <c r="F298" s="1851" t="s">
        <v>3013</v>
      </c>
      <c r="G298" s="1851" t="s">
        <v>28</v>
      </c>
      <c r="H298" s="1851" t="s">
        <v>28</v>
      </c>
      <c r="I298" s="1851" t="s">
        <v>863</v>
      </c>
    </row>
    <row customHeight="1" ht="11.25">
      <c r="A299" s="1851" t="s">
        <v>2266</v>
      </c>
      <c r="B299" s="1851" t="s">
        <v>16</v>
      </c>
      <c r="C299" s="1851" t="s">
        <v>2446</v>
      </c>
      <c r="D299" s="1851" t="s">
        <v>2447</v>
      </c>
      <c r="E299" s="1851" t="s">
        <v>2400</v>
      </c>
      <c r="F299" s="1851" t="s">
        <v>2448</v>
      </c>
      <c r="G299" s="1851" t="s">
        <v>28</v>
      </c>
      <c r="H299" s="1851" t="s">
        <v>28</v>
      </c>
      <c r="I299" s="1851" t="s">
        <v>863</v>
      </c>
    </row>
    <row customHeight="1" ht="11.25">
      <c r="A300" s="1851" t="s">
        <v>2266</v>
      </c>
      <c r="B300" s="1851" t="s">
        <v>16</v>
      </c>
      <c r="C300" s="1851" t="s">
        <v>3014</v>
      </c>
      <c r="D300" s="1851" t="s">
        <v>3015</v>
      </c>
      <c r="E300" s="1851" t="s">
        <v>3016</v>
      </c>
      <c r="F300" s="1851" t="s">
        <v>2457</v>
      </c>
      <c r="G300" s="1851" t="s">
        <v>3017</v>
      </c>
      <c r="H300" s="1851" t="s">
        <v>28</v>
      </c>
      <c r="I300" s="1851" t="s">
        <v>863</v>
      </c>
    </row>
    <row customHeight="1" ht="11.25">
      <c r="A301" s="1851" t="s">
        <v>2266</v>
      </c>
      <c r="B301" s="1851" t="s">
        <v>16</v>
      </c>
      <c r="C301" s="1851" t="s">
        <v>3018</v>
      </c>
      <c r="D301" s="1851" t="s">
        <v>3019</v>
      </c>
      <c r="E301" s="1851" t="s">
        <v>3020</v>
      </c>
      <c r="F301" s="1851" t="s">
        <v>2457</v>
      </c>
      <c r="G301" s="1851" t="s">
        <v>28</v>
      </c>
      <c r="H301" s="1851" t="s">
        <v>28</v>
      </c>
      <c r="I301" s="1851" t="s">
        <v>863</v>
      </c>
    </row>
    <row customHeight="1" ht="11.25">
      <c r="A302" s="1851" t="s">
        <v>2266</v>
      </c>
      <c r="B302" s="1851" t="s">
        <v>16</v>
      </c>
      <c r="C302" s="1851" t="s">
        <v>2454</v>
      </c>
      <c r="D302" s="1851" t="s">
        <v>2455</v>
      </c>
      <c r="E302" s="1851" t="s">
        <v>2456</v>
      </c>
      <c r="F302" s="1851" t="s">
        <v>2457</v>
      </c>
      <c r="G302" s="1851" t="s">
        <v>28</v>
      </c>
      <c r="H302" s="1851" t="s">
        <v>28</v>
      </c>
      <c r="I302" s="1851" t="s">
        <v>863</v>
      </c>
    </row>
    <row customHeight="1" ht="11.25">
      <c r="A303" s="1851" t="s">
        <v>2266</v>
      </c>
      <c r="B303" s="1851" t="s">
        <v>16</v>
      </c>
      <c r="C303" s="1851" t="s">
        <v>3021</v>
      </c>
      <c r="D303" s="1851" t="s">
        <v>3022</v>
      </c>
      <c r="E303" s="1851" t="s">
        <v>3023</v>
      </c>
      <c r="F303" s="1851" t="s">
        <v>2457</v>
      </c>
      <c r="G303" s="1851" t="s">
        <v>28</v>
      </c>
      <c r="H303" s="1851" t="s">
        <v>28</v>
      </c>
      <c r="I303" s="1851" t="s">
        <v>863</v>
      </c>
    </row>
    <row customHeight="1" ht="11.25">
      <c r="A304" s="1851" t="s">
        <v>2266</v>
      </c>
      <c r="B304" s="1851" t="s">
        <v>16</v>
      </c>
      <c r="C304" s="1851" t="s">
        <v>3024</v>
      </c>
      <c r="D304" s="1851" t="s">
        <v>3025</v>
      </c>
      <c r="E304" s="1851" t="s">
        <v>3026</v>
      </c>
      <c r="F304" s="1851" t="s">
        <v>2457</v>
      </c>
      <c r="G304" s="1851" t="s">
        <v>28</v>
      </c>
      <c r="H304" s="1851" t="s">
        <v>28</v>
      </c>
      <c r="I304" s="1851" t="s">
        <v>863</v>
      </c>
    </row>
    <row customHeight="1" ht="11.25">
      <c r="A305" s="1851" t="s">
        <v>2266</v>
      </c>
      <c r="B305" s="1851" t="s">
        <v>16</v>
      </c>
      <c r="C305" s="1851" t="s">
        <v>3027</v>
      </c>
      <c r="D305" s="1851" t="s">
        <v>3028</v>
      </c>
      <c r="E305" s="1851" t="s">
        <v>3029</v>
      </c>
      <c r="F305" s="1851" t="s">
        <v>2330</v>
      </c>
      <c r="G305" s="1851" t="s">
        <v>28</v>
      </c>
      <c r="H305" s="1851" t="s">
        <v>28</v>
      </c>
      <c r="I305" s="1851" t="s">
        <v>863</v>
      </c>
    </row>
    <row customHeight="1" ht="11.25">
      <c r="A306" s="1851" t="s">
        <v>2266</v>
      </c>
      <c r="B306" s="1851" t="s">
        <v>16</v>
      </c>
      <c r="C306" s="1851" t="s">
        <v>2461</v>
      </c>
      <c r="D306" s="1851" t="s">
        <v>2462</v>
      </c>
      <c r="E306" s="1851" t="s">
        <v>2463</v>
      </c>
      <c r="F306" s="1851" t="s">
        <v>2457</v>
      </c>
      <c r="G306" s="1851" t="s">
        <v>2464</v>
      </c>
      <c r="H306" s="1851" t="s">
        <v>28</v>
      </c>
      <c r="I306" s="1851" t="s">
        <v>863</v>
      </c>
    </row>
    <row customHeight="1" ht="11.25">
      <c r="A307" s="1851" t="s">
        <v>2266</v>
      </c>
      <c r="B307" s="1851" t="s">
        <v>16</v>
      </c>
      <c r="C307" s="1851" t="s">
        <v>2465</v>
      </c>
      <c r="D307" s="1851" t="s">
        <v>2466</v>
      </c>
      <c r="E307" s="1851" t="s">
        <v>2467</v>
      </c>
      <c r="F307" s="1851" t="s">
        <v>2457</v>
      </c>
      <c r="G307" s="1851" t="s">
        <v>2468</v>
      </c>
      <c r="H307" s="1851" t="s">
        <v>28</v>
      </c>
      <c r="I307" s="1851" t="s">
        <v>863</v>
      </c>
    </row>
    <row customHeight="1" ht="11.25">
      <c r="A308" s="1851" t="s">
        <v>2266</v>
      </c>
      <c r="B308" s="1851" t="s">
        <v>16</v>
      </c>
      <c r="C308" s="1851" t="s">
        <v>3030</v>
      </c>
      <c r="D308" s="1851" t="s">
        <v>3031</v>
      </c>
      <c r="E308" s="1851" t="s">
        <v>3032</v>
      </c>
      <c r="F308" s="1851" t="s">
        <v>2409</v>
      </c>
      <c r="G308" s="1851" t="s">
        <v>28</v>
      </c>
      <c r="H308" s="1851" t="s">
        <v>28</v>
      </c>
      <c r="I308" s="1851" t="s">
        <v>863</v>
      </c>
    </row>
    <row customHeight="1" ht="11.25">
      <c r="A309" s="1851" t="s">
        <v>2266</v>
      </c>
      <c r="B309" s="1851" t="s">
        <v>16</v>
      </c>
      <c r="C309" s="1851" t="s">
        <v>2469</v>
      </c>
      <c r="D309" s="1851" t="s">
        <v>2470</v>
      </c>
      <c r="E309" s="1851" t="s">
        <v>2471</v>
      </c>
      <c r="F309" s="1851" t="s">
        <v>2409</v>
      </c>
      <c r="G309" s="1851" t="s">
        <v>28</v>
      </c>
      <c r="H309" s="1851" t="s">
        <v>28</v>
      </c>
      <c r="I309" s="1851" t="s">
        <v>863</v>
      </c>
    </row>
    <row customHeight="1" ht="11.25">
      <c r="A310" s="1851" t="s">
        <v>2266</v>
      </c>
      <c r="B310" s="1851" t="s">
        <v>16</v>
      </c>
      <c r="C310" s="1851" t="s">
        <v>3033</v>
      </c>
      <c r="D310" s="1851" t="s">
        <v>3034</v>
      </c>
      <c r="E310" s="1851" t="s">
        <v>3035</v>
      </c>
      <c r="F310" s="1851" t="s">
        <v>3036</v>
      </c>
      <c r="G310" s="1851" t="s">
        <v>28</v>
      </c>
      <c r="H310" s="1851" t="s">
        <v>28</v>
      </c>
      <c r="I310" s="1851" t="s">
        <v>863</v>
      </c>
    </row>
    <row customHeight="1" ht="11.25">
      <c r="A311" s="1851" t="s">
        <v>2266</v>
      </c>
      <c r="B311" s="1851" t="s">
        <v>16</v>
      </c>
      <c r="C311" s="1851" t="s">
        <v>3037</v>
      </c>
      <c r="D311" s="1851" t="s">
        <v>3038</v>
      </c>
      <c r="E311" s="1851" t="s">
        <v>3039</v>
      </c>
      <c r="F311" s="1851" t="s">
        <v>2478</v>
      </c>
      <c r="G311" s="1851" t="s">
        <v>28</v>
      </c>
      <c r="H311" s="1851" t="s">
        <v>3040</v>
      </c>
      <c r="I311" s="1851" t="s">
        <v>863</v>
      </c>
    </row>
    <row customHeight="1" ht="11.25">
      <c r="A312" s="1851" t="s">
        <v>2266</v>
      </c>
      <c r="B312" s="1851" t="s">
        <v>16</v>
      </c>
      <c r="C312" s="1851" t="s">
        <v>2472</v>
      </c>
      <c r="D312" s="1851" t="s">
        <v>2473</v>
      </c>
      <c r="E312" s="1851" t="s">
        <v>2474</v>
      </c>
      <c r="F312" s="1851" t="s">
        <v>2457</v>
      </c>
      <c r="G312" s="1851" t="s">
        <v>28</v>
      </c>
      <c r="H312" s="1851" t="s">
        <v>28</v>
      </c>
      <c r="I312" s="1851" t="s">
        <v>863</v>
      </c>
    </row>
    <row customHeight="1" ht="11.25">
      <c r="A313" s="1851" t="s">
        <v>2266</v>
      </c>
      <c r="B313" s="1851" t="s">
        <v>16</v>
      </c>
      <c r="C313" s="1851" t="s">
        <v>2475</v>
      </c>
      <c r="D313" s="1851" t="s">
        <v>2476</v>
      </c>
      <c r="E313" s="1851" t="s">
        <v>2477</v>
      </c>
      <c r="F313" s="1851" t="s">
        <v>2478</v>
      </c>
      <c r="G313" s="1851" t="s">
        <v>28</v>
      </c>
      <c r="H313" s="1851" t="s">
        <v>28</v>
      </c>
      <c r="I313" s="1851" t="s">
        <v>863</v>
      </c>
    </row>
    <row customHeight="1" ht="11.25">
      <c r="A314" s="1851" t="s">
        <v>2266</v>
      </c>
      <c r="B314" s="1851" t="s">
        <v>16</v>
      </c>
      <c r="C314" s="1851" t="s">
        <v>2479</v>
      </c>
      <c r="D314" s="1851" t="s">
        <v>2480</v>
      </c>
      <c r="E314" s="1851" t="s">
        <v>2481</v>
      </c>
      <c r="F314" s="1851" t="s">
        <v>2482</v>
      </c>
      <c r="G314" s="1851" t="s">
        <v>28</v>
      </c>
      <c r="H314" s="1851" t="s">
        <v>28</v>
      </c>
      <c r="I314" s="1851" t="s">
        <v>863</v>
      </c>
    </row>
    <row customHeight="1" ht="11.25">
      <c r="A315" s="1851" t="s">
        <v>2266</v>
      </c>
      <c r="B315" s="1851" t="s">
        <v>16</v>
      </c>
      <c r="C315" s="1851" t="s">
        <v>3041</v>
      </c>
      <c r="D315" s="1851" t="s">
        <v>3042</v>
      </c>
      <c r="E315" s="1851" t="s">
        <v>3043</v>
      </c>
      <c r="F315" s="1851" t="s">
        <v>2405</v>
      </c>
      <c r="G315" s="1851" t="s">
        <v>28</v>
      </c>
      <c r="H315" s="1851" t="s">
        <v>28</v>
      </c>
      <c r="I315" s="1851" t="s">
        <v>863</v>
      </c>
    </row>
    <row customHeight="1" ht="11.25">
      <c r="A316" s="1851" t="s">
        <v>2266</v>
      </c>
      <c r="B316" s="1851" t="s">
        <v>16</v>
      </c>
      <c r="C316" s="1851" t="s">
        <v>2486</v>
      </c>
      <c r="D316" s="1851" t="s">
        <v>2487</v>
      </c>
      <c r="E316" s="1851" t="s">
        <v>2488</v>
      </c>
      <c r="F316" s="1851" t="s">
        <v>54</v>
      </c>
      <c r="G316" s="1851" t="s">
        <v>2489</v>
      </c>
      <c r="H316" s="1851" t="s">
        <v>28</v>
      </c>
      <c r="I316" s="1851" t="s">
        <v>863</v>
      </c>
    </row>
    <row customHeight="1" ht="11.25">
      <c r="A317" s="1851" t="s">
        <v>2266</v>
      </c>
      <c r="B317" s="1851" t="s">
        <v>16</v>
      </c>
      <c r="C317" s="1851" t="s">
        <v>3044</v>
      </c>
      <c r="D317" s="1851" t="s">
        <v>3045</v>
      </c>
      <c r="E317" s="1851" t="s">
        <v>3046</v>
      </c>
      <c r="F317" s="1851" t="s">
        <v>2330</v>
      </c>
      <c r="G317" s="1851" t="s">
        <v>28</v>
      </c>
      <c r="H317" s="1851" t="s">
        <v>28</v>
      </c>
      <c r="I317" s="1851" t="s">
        <v>863</v>
      </c>
    </row>
    <row customHeight="1" ht="11.25">
      <c r="A318" s="1851" t="s">
        <v>2266</v>
      </c>
      <c r="B318" s="1851" t="s">
        <v>16</v>
      </c>
      <c r="C318" s="1851" t="s">
        <v>3047</v>
      </c>
      <c r="D318" s="1851" t="s">
        <v>3048</v>
      </c>
      <c r="E318" s="1851" t="s">
        <v>3049</v>
      </c>
      <c r="F318" s="1851" t="s">
        <v>2452</v>
      </c>
      <c r="G318" s="1851" t="s">
        <v>28</v>
      </c>
      <c r="H318" s="1851" t="s">
        <v>28</v>
      </c>
      <c r="I318" s="1851" t="s">
        <v>863</v>
      </c>
    </row>
    <row customHeight="1" ht="11.25">
      <c r="A319" s="1851" t="s">
        <v>2266</v>
      </c>
      <c r="B319" s="1851" t="s">
        <v>16</v>
      </c>
      <c r="C319" s="1851" t="s">
        <v>2490</v>
      </c>
      <c r="D319" s="1851" t="s">
        <v>2491</v>
      </c>
      <c r="E319" s="1851" t="s">
        <v>2492</v>
      </c>
      <c r="F319" s="1851" t="s">
        <v>2457</v>
      </c>
      <c r="G319" s="1851" t="s">
        <v>28</v>
      </c>
      <c r="H319" s="1851" t="s">
        <v>28</v>
      </c>
      <c r="I319" s="1851" t="s">
        <v>863</v>
      </c>
    </row>
    <row customHeight="1" ht="11.25">
      <c r="A320" s="1851" t="s">
        <v>2266</v>
      </c>
      <c r="B320" s="1851" t="s">
        <v>16</v>
      </c>
      <c r="C320" s="1851" t="s">
        <v>3050</v>
      </c>
      <c r="D320" s="1851" t="s">
        <v>3051</v>
      </c>
      <c r="E320" s="1851" t="s">
        <v>3052</v>
      </c>
      <c r="F320" s="1851" t="s">
        <v>2330</v>
      </c>
      <c r="G320" s="1851" t="s">
        <v>3053</v>
      </c>
      <c r="H320" s="1851" t="s">
        <v>28</v>
      </c>
      <c r="I320" s="1851" t="s">
        <v>863</v>
      </c>
    </row>
    <row customHeight="1" ht="11.25">
      <c r="A321" s="1851" t="s">
        <v>2266</v>
      </c>
      <c r="B321" s="1851" t="s">
        <v>16</v>
      </c>
      <c r="C321" s="1851" t="s">
        <v>3054</v>
      </c>
      <c r="D321" s="1851" t="s">
        <v>3055</v>
      </c>
      <c r="E321" s="1851" t="s">
        <v>3056</v>
      </c>
      <c r="F321" s="1851" t="s">
        <v>2499</v>
      </c>
      <c r="G321" s="1851" t="s">
        <v>28</v>
      </c>
      <c r="H321" s="1851" t="s">
        <v>28</v>
      </c>
      <c r="I321" s="1851" t="s">
        <v>863</v>
      </c>
    </row>
    <row customHeight="1" ht="11.25">
      <c r="A322" s="1851" t="s">
        <v>2266</v>
      </c>
      <c r="B322" s="1851" t="s">
        <v>16</v>
      </c>
      <c r="C322" s="1851" t="s">
        <v>3057</v>
      </c>
      <c r="D322" s="1851" t="s">
        <v>3058</v>
      </c>
      <c r="E322" s="1851" t="s">
        <v>3059</v>
      </c>
      <c r="F322" s="1851" t="s">
        <v>2330</v>
      </c>
      <c r="G322" s="1851" t="s">
        <v>28</v>
      </c>
      <c r="H322" s="1851" t="s">
        <v>28</v>
      </c>
      <c r="I322" s="1851" t="s">
        <v>863</v>
      </c>
    </row>
    <row customHeight="1" ht="11.25">
      <c r="A323" s="1851" t="s">
        <v>2266</v>
      </c>
      <c r="B323" s="1851" t="s">
        <v>16</v>
      </c>
      <c r="C323" s="1851" t="s">
        <v>3060</v>
      </c>
      <c r="D323" s="1851" t="s">
        <v>3061</v>
      </c>
      <c r="E323" s="1851" t="s">
        <v>3062</v>
      </c>
      <c r="F323" s="1851" t="s">
        <v>54</v>
      </c>
      <c r="G323" s="1851" t="s">
        <v>28</v>
      </c>
      <c r="H323" s="1851" t="s">
        <v>28</v>
      </c>
      <c r="I323" s="1851" t="s">
        <v>863</v>
      </c>
    </row>
    <row customHeight="1" ht="11.25">
      <c r="A324" s="1851" t="s">
        <v>2266</v>
      </c>
      <c r="B324" s="1851" t="s">
        <v>16</v>
      </c>
      <c r="C324" s="1851" t="s">
        <v>3063</v>
      </c>
      <c r="D324" s="1851" t="s">
        <v>3064</v>
      </c>
      <c r="E324" s="1851" t="s">
        <v>3065</v>
      </c>
      <c r="F324" s="1851" t="s">
        <v>2330</v>
      </c>
      <c r="G324" s="1851" t="s">
        <v>3066</v>
      </c>
      <c r="H324" s="1851" t="s">
        <v>28</v>
      </c>
      <c r="I324" s="1851" t="s">
        <v>863</v>
      </c>
    </row>
    <row customHeight="1" ht="11.25">
      <c r="A325" s="1851" t="s">
        <v>2266</v>
      </c>
      <c r="B325" s="1851" t="s">
        <v>16</v>
      </c>
      <c r="C325" s="1851" t="s">
        <v>3067</v>
      </c>
      <c r="D325" s="1851" t="s">
        <v>3068</v>
      </c>
      <c r="E325" s="1851" t="s">
        <v>3069</v>
      </c>
      <c r="F325" s="1851" t="s">
        <v>2330</v>
      </c>
      <c r="G325" s="1851" t="s">
        <v>3070</v>
      </c>
      <c r="H325" s="1851" t="s">
        <v>28</v>
      </c>
      <c r="I325" s="1851" t="s">
        <v>863</v>
      </c>
    </row>
    <row customHeight="1" ht="11.25">
      <c r="A326" s="1851" t="s">
        <v>2266</v>
      </c>
      <c r="B326" s="1851" t="s">
        <v>16</v>
      </c>
      <c r="C326" s="1851" t="s">
        <v>3071</v>
      </c>
      <c r="D326" s="1851" t="s">
        <v>3072</v>
      </c>
      <c r="E326" s="1851" t="s">
        <v>3073</v>
      </c>
      <c r="F326" s="1851" t="s">
        <v>2452</v>
      </c>
      <c r="G326" s="1851" t="s">
        <v>28</v>
      </c>
      <c r="H326" s="1851" t="s">
        <v>28</v>
      </c>
      <c r="I326" s="1851" t="s">
        <v>863</v>
      </c>
    </row>
    <row customHeight="1" ht="11.25">
      <c r="A327" s="1851" t="s">
        <v>2266</v>
      </c>
      <c r="B327" s="1851" t="s">
        <v>16</v>
      </c>
      <c r="C327" s="1851" t="s">
        <v>3074</v>
      </c>
      <c r="D327" s="1851" t="s">
        <v>3075</v>
      </c>
      <c r="E327" s="1851" t="s">
        <v>3076</v>
      </c>
      <c r="F327" s="1851" t="s">
        <v>2420</v>
      </c>
      <c r="G327" s="1851" t="s">
        <v>28</v>
      </c>
      <c r="H327" s="1851" t="s">
        <v>28</v>
      </c>
      <c r="I327" s="1851" t="s">
        <v>863</v>
      </c>
    </row>
    <row customHeight="1" ht="11.25">
      <c r="A328" s="1851" t="s">
        <v>2266</v>
      </c>
      <c r="B328" s="1851" t="s">
        <v>16</v>
      </c>
      <c r="C328" s="1851" t="s">
        <v>3077</v>
      </c>
      <c r="D328" s="1851" t="s">
        <v>3078</v>
      </c>
      <c r="E328" s="1851" t="s">
        <v>3079</v>
      </c>
      <c r="F328" s="1851" t="s">
        <v>2515</v>
      </c>
      <c r="G328" s="1851" t="s">
        <v>28</v>
      </c>
      <c r="H328" s="1851" t="s">
        <v>28</v>
      </c>
      <c r="I328" s="1851" t="s">
        <v>863</v>
      </c>
    </row>
    <row customHeight="1" ht="11.25">
      <c r="A329" s="1851" t="s">
        <v>2266</v>
      </c>
      <c r="B329" s="1851" t="s">
        <v>16</v>
      </c>
      <c r="C329" s="1851" t="s">
        <v>3080</v>
      </c>
      <c r="D329" s="1851" t="s">
        <v>3081</v>
      </c>
      <c r="E329" s="1851" t="s">
        <v>3082</v>
      </c>
      <c r="F329" s="1851" t="s">
        <v>2330</v>
      </c>
      <c r="G329" s="1851" t="s">
        <v>28</v>
      </c>
      <c r="H329" s="1851" t="s">
        <v>28</v>
      </c>
      <c r="I329" s="1851" t="s">
        <v>863</v>
      </c>
    </row>
    <row customHeight="1" ht="11.25">
      <c r="A330" s="1851" t="s">
        <v>2266</v>
      </c>
      <c r="B330" s="1851" t="s">
        <v>16</v>
      </c>
      <c r="C330" s="1851" t="s">
        <v>3083</v>
      </c>
      <c r="D330" s="1851" t="s">
        <v>3084</v>
      </c>
      <c r="E330" s="1851" t="s">
        <v>3085</v>
      </c>
      <c r="F330" s="1851" t="s">
        <v>2330</v>
      </c>
      <c r="G330" s="1851" t="s">
        <v>3086</v>
      </c>
      <c r="H330" s="1851" t="s">
        <v>28</v>
      </c>
      <c r="I330" s="1851" t="s">
        <v>863</v>
      </c>
    </row>
    <row customHeight="1" ht="11.25">
      <c r="A331" s="1851" t="s">
        <v>2266</v>
      </c>
      <c r="B331" s="1851" t="s">
        <v>16</v>
      </c>
      <c r="C331" s="1851" t="s">
        <v>3087</v>
      </c>
      <c r="D331" s="1851" t="s">
        <v>3088</v>
      </c>
      <c r="E331" s="1851" t="s">
        <v>3089</v>
      </c>
      <c r="F331" s="1851" t="s">
        <v>2452</v>
      </c>
      <c r="G331" s="1851" t="s">
        <v>28</v>
      </c>
      <c r="H331" s="1851" t="s">
        <v>28</v>
      </c>
      <c r="I331" s="1851" t="s">
        <v>863</v>
      </c>
    </row>
    <row customHeight="1" ht="11.25">
      <c r="A332" s="1851" t="s">
        <v>2266</v>
      </c>
      <c r="B332" s="1851" t="s">
        <v>16</v>
      </c>
      <c r="C332" s="1851" t="s">
        <v>3090</v>
      </c>
      <c r="D332" s="1851" t="s">
        <v>3091</v>
      </c>
      <c r="E332" s="1851" t="s">
        <v>3092</v>
      </c>
      <c r="F332" s="1851" t="s">
        <v>2452</v>
      </c>
      <c r="G332" s="1851" t="s">
        <v>28</v>
      </c>
      <c r="H332" s="1851" t="s">
        <v>28</v>
      </c>
      <c r="I332" s="1851" t="s">
        <v>863</v>
      </c>
    </row>
    <row customHeight="1" ht="11.25">
      <c r="A333" s="1851" t="s">
        <v>2266</v>
      </c>
      <c r="B333" s="1851" t="s">
        <v>16</v>
      </c>
      <c r="C333" s="1851" t="s">
        <v>3093</v>
      </c>
      <c r="D333" s="1851" t="s">
        <v>3094</v>
      </c>
      <c r="E333" s="1851" t="s">
        <v>3095</v>
      </c>
      <c r="F333" s="1851" t="s">
        <v>2452</v>
      </c>
      <c r="G333" s="1851" t="s">
        <v>28</v>
      </c>
      <c r="H333" s="1851" t="s">
        <v>28</v>
      </c>
      <c r="I333" s="1851" t="s">
        <v>863</v>
      </c>
    </row>
    <row customHeight="1" ht="11.25">
      <c r="A334" s="1851" t="s">
        <v>2266</v>
      </c>
      <c r="B334" s="1851" t="s">
        <v>16</v>
      </c>
      <c r="C334" s="1851" t="s">
        <v>3096</v>
      </c>
      <c r="D334" s="1851" t="s">
        <v>3097</v>
      </c>
      <c r="E334" s="1851" t="s">
        <v>3098</v>
      </c>
      <c r="F334" s="1851" t="s">
        <v>2452</v>
      </c>
      <c r="G334" s="1851" t="s">
        <v>28</v>
      </c>
      <c r="H334" s="1851" t="s">
        <v>28</v>
      </c>
      <c r="I334" s="1851" t="s">
        <v>863</v>
      </c>
    </row>
    <row customHeight="1" ht="11.25">
      <c r="A335" s="1851" t="s">
        <v>2266</v>
      </c>
      <c r="B335" s="1851" t="s">
        <v>16</v>
      </c>
      <c r="C335" s="1851" t="s">
        <v>3099</v>
      </c>
      <c r="D335" s="1851" t="s">
        <v>3100</v>
      </c>
      <c r="E335" s="1851" t="s">
        <v>3101</v>
      </c>
      <c r="F335" s="1851" t="s">
        <v>2452</v>
      </c>
      <c r="G335" s="1851" t="s">
        <v>28</v>
      </c>
      <c r="H335" s="1851" t="s">
        <v>28</v>
      </c>
      <c r="I335" s="1851" t="s">
        <v>863</v>
      </c>
    </row>
    <row customHeight="1" ht="11.25">
      <c r="A336" s="1851" t="s">
        <v>2266</v>
      </c>
      <c r="B336" s="1851" t="s">
        <v>16</v>
      </c>
      <c r="C336" s="1851" t="s">
        <v>2496</v>
      </c>
      <c r="D336" s="1851" t="s">
        <v>2497</v>
      </c>
      <c r="E336" s="1851" t="s">
        <v>2498</v>
      </c>
      <c r="F336" s="1851" t="s">
        <v>2499</v>
      </c>
      <c r="G336" s="1851" t="s">
        <v>28</v>
      </c>
      <c r="H336" s="1851" t="s">
        <v>28</v>
      </c>
      <c r="I336" s="1851" t="s">
        <v>863</v>
      </c>
    </row>
    <row customHeight="1" ht="11.25">
      <c r="A337" s="1851" t="s">
        <v>2266</v>
      </c>
      <c r="B337" s="1851" t="s">
        <v>16</v>
      </c>
      <c r="C337" s="1851" t="s">
        <v>3102</v>
      </c>
      <c r="D337" s="1851" t="s">
        <v>3103</v>
      </c>
      <c r="E337" s="1851" t="s">
        <v>3104</v>
      </c>
      <c r="F337" s="1851" t="s">
        <v>2525</v>
      </c>
      <c r="G337" s="1851" t="s">
        <v>28</v>
      </c>
      <c r="H337" s="1851" t="s">
        <v>28</v>
      </c>
      <c r="I337" s="1851" t="s">
        <v>863</v>
      </c>
    </row>
    <row customHeight="1" ht="11.25">
      <c r="A338" s="1851" t="s">
        <v>2266</v>
      </c>
      <c r="B338" s="1851" t="s">
        <v>16</v>
      </c>
      <c r="C338" s="1851" t="s">
        <v>3105</v>
      </c>
      <c r="D338" s="1851" t="s">
        <v>3106</v>
      </c>
      <c r="E338" s="1851" t="s">
        <v>3107</v>
      </c>
      <c r="F338" s="1851" t="s">
        <v>2452</v>
      </c>
      <c r="G338" s="1851" t="s">
        <v>28</v>
      </c>
      <c r="H338" s="1851" t="s">
        <v>28</v>
      </c>
      <c r="I338" s="1851" t="s">
        <v>863</v>
      </c>
    </row>
    <row customHeight="1" ht="11.25">
      <c r="A339" s="1851" t="s">
        <v>2266</v>
      </c>
      <c r="B339" s="1851" t="s">
        <v>16</v>
      </c>
      <c r="C339" s="1851" t="s">
        <v>3108</v>
      </c>
      <c r="D339" s="1851" t="s">
        <v>3109</v>
      </c>
      <c r="E339" s="1851" t="s">
        <v>3110</v>
      </c>
      <c r="F339" s="1851" t="s">
        <v>2452</v>
      </c>
      <c r="G339" s="1851" t="s">
        <v>28</v>
      </c>
      <c r="H339" s="1851" t="s">
        <v>28</v>
      </c>
      <c r="I339" s="1851" t="s">
        <v>863</v>
      </c>
    </row>
    <row customHeight="1" ht="11.25">
      <c r="A340" s="1851" t="s">
        <v>2266</v>
      </c>
      <c r="B340" s="1851" t="s">
        <v>16</v>
      </c>
      <c r="C340" s="1851" t="s">
        <v>3111</v>
      </c>
      <c r="D340" s="1851" t="s">
        <v>3112</v>
      </c>
      <c r="E340" s="1851" t="s">
        <v>3113</v>
      </c>
      <c r="F340" s="1851" t="s">
        <v>2330</v>
      </c>
      <c r="G340" s="1851" t="s">
        <v>3114</v>
      </c>
      <c r="H340" s="1851" t="s">
        <v>28</v>
      </c>
      <c r="I340" s="1851" t="s">
        <v>863</v>
      </c>
    </row>
    <row customHeight="1" ht="11.25">
      <c r="A341" s="1851" t="s">
        <v>2266</v>
      </c>
      <c r="B341" s="1851" t="s">
        <v>16</v>
      </c>
      <c r="C341" s="1851" t="s">
        <v>2500</v>
      </c>
      <c r="D341" s="1851" t="s">
        <v>2501</v>
      </c>
      <c r="E341" s="1851" t="s">
        <v>2502</v>
      </c>
      <c r="F341" s="1851" t="s">
        <v>2303</v>
      </c>
      <c r="G341" s="1851" t="s">
        <v>2503</v>
      </c>
      <c r="H341" s="1851" t="s">
        <v>2504</v>
      </c>
      <c r="I341" s="1851" t="s">
        <v>863</v>
      </c>
    </row>
    <row customHeight="1" ht="11.25">
      <c r="A342" s="1851" t="s">
        <v>2266</v>
      </c>
      <c r="B342" s="1851" t="s">
        <v>16</v>
      </c>
      <c r="C342" s="1851" t="s">
        <v>3115</v>
      </c>
      <c r="D342" s="1851" t="s">
        <v>3116</v>
      </c>
      <c r="E342" s="1851" t="s">
        <v>3117</v>
      </c>
      <c r="F342" s="1851" t="s">
        <v>2559</v>
      </c>
      <c r="G342" s="1851" t="s">
        <v>3118</v>
      </c>
      <c r="H342" s="1851" t="s">
        <v>3119</v>
      </c>
      <c r="I342" s="1851" t="s">
        <v>863</v>
      </c>
    </row>
    <row customHeight="1" ht="11.25">
      <c r="A343" s="1851" t="s">
        <v>2266</v>
      </c>
      <c r="B343" s="1851" t="s">
        <v>16</v>
      </c>
      <c r="C343" s="1851" t="s">
        <v>3120</v>
      </c>
      <c r="D343" s="1851" t="s">
        <v>3121</v>
      </c>
      <c r="E343" s="1851" t="s">
        <v>3122</v>
      </c>
      <c r="F343" s="1851" t="s">
        <v>3123</v>
      </c>
      <c r="G343" s="1851" t="s">
        <v>3124</v>
      </c>
      <c r="H343" s="1851" t="s">
        <v>28</v>
      </c>
      <c r="I343" s="1851" t="s">
        <v>863</v>
      </c>
    </row>
    <row customHeight="1" ht="11.25">
      <c r="A344" s="1851" t="s">
        <v>2266</v>
      </c>
      <c r="B344" s="1851" t="s">
        <v>16</v>
      </c>
      <c r="C344" s="1851" t="s">
        <v>3125</v>
      </c>
      <c r="D344" s="1851" t="s">
        <v>3126</v>
      </c>
      <c r="E344" s="1851" t="s">
        <v>3127</v>
      </c>
      <c r="F344" s="1851" t="s">
        <v>2452</v>
      </c>
      <c r="G344" s="1851" t="s">
        <v>28</v>
      </c>
      <c r="H344" s="1851" t="s">
        <v>28</v>
      </c>
      <c r="I344" s="1851" t="s">
        <v>863</v>
      </c>
    </row>
    <row customHeight="1" ht="11.25">
      <c r="A345" s="1851" t="s">
        <v>2266</v>
      </c>
      <c r="B345" s="1851" t="s">
        <v>16</v>
      </c>
      <c r="C345" s="1851" t="s">
        <v>3128</v>
      </c>
      <c r="D345" s="1851" t="s">
        <v>3129</v>
      </c>
      <c r="E345" s="1851" t="s">
        <v>3130</v>
      </c>
      <c r="F345" s="1851" t="s">
        <v>2330</v>
      </c>
      <c r="G345" s="1851" t="s">
        <v>3131</v>
      </c>
      <c r="H345" s="1851" t="s">
        <v>28</v>
      </c>
      <c r="I345" s="1851" t="s">
        <v>863</v>
      </c>
    </row>
    <row customHeight="1" ht="11.25">
      <c r="A346" s="1851" t="s">
        <v>2266</v>
      </c>
      <c r="B346" s="1851" t="s">
        <v>16</v>
      </c>
      <c r="C346" s="1851" t="s">
        <v>3132</v>
      </c>
      <c r="D346" s="1851" t="s">
        <v>3133</v>
      </c>
      <c r="E346" s="1851" t="s">
        <v>3134</v>
      </c>
      <c r="F346" s="1851" t="s">
        <v>2330</v>
      </c>
      <c r="G346" s="1851" t="s">
        <v>28</v>
      </c>
      <c r="H346" s="1851" t="s">
        <v>3135</v>
      </c>
      <c r="I346" s="1851" t="s">
        <v>863</v>
      </c>
    </row>
    <row customHeight="1" ht="11.25">
      <c r="A347" s="1851" t="s">
        <v>2266</v>
      </c>
      <c r="B347" s="1851" t="s">
        <v>16</v>
      </c>
      <c r="C347" s="1851" t="s">
        <v>3136</v>
      </c>
      <c r="D347" s="1851" t="s">
        <v>3137</v>
      </c>
      <c r="E347" s="1851" t="s">
        <v>3138</v>
      </c>
      <c r="F347" s="1851" t="s">
        <v>2330</v>
      </c>
      <c r="G347" s="1851" t="s">
        <v>3139</v>
      </c>
      <c r="H347" s="1851" t="s">
        <v>28</v>
      </c>
      <c r="I347" s="1851" t="s">
        <v>863</v>
      </c>
    </row>
    <row customHeight="1" ht="11.25">
      <c r="A348" s="1851" t="s">
        <v>2266</v>
      </c>
      <c r="B348" s="1851" t="s">
        <v>16</v>
      </c>
      <c r="C348" s="1851" t="s">
        <v>3140</v>
      </c>
      <c r="D348" s="1851" t="s">
        <v>3141</v>
      </c>
      <c r="E348" s="1851" t="s">
        <v>3142</v>
      </c>
      <c r="F348" s="1851" t="s">
        <v>2330</v>
      </c>
      <c r="G348" s="1851" t="s">
        <v>28</v>
      </c>
      <c r="H348" s="1851" t="s">
        <v>28</v>
      </c>
      <c r="I348" s="1851" t="s">
        <v>863</v>
      </c>
    </row>
    <row customHeight="1" ht="11.25">
      <c r="A349" s="1851" t="s">
        <v>2266</v>
      </c>
      <c r="B349" s="1851" t="s">
        <v>16</v>
      </c>
      <c r="C349" s="1851" t="s">
        <v>3143</v>
      </c>
      <c r="D349" s="1851" t="s">
        <v>3144</v>
      </c>
      <c r="E349" s="1851" t="s">
        <v>3145</v>
      </c>
      <c r="F349" s="1851" t="s">
        <v>2330</v>
      </c>
      <c r="G349" s="1851" t="s">
        <v>28</v>
      </c>
      <c r="H349" s="1851" t="s">
        <v>28</v>
      </c>
      <c r="I349" s="1851" t="s">
        <v>863</v>
      </c>
    </row>
    <row customHeight="1" ht="11.25">
      <c r="A350" s="1851" t="s">
        <v>2266</v>
      </c>
      <c r="B350" s="1851" t="s">
        <v>16</v>
      </c>
      <c r="C350" s="1851" t="s">
        <v>3146</v>
      </c>
      <c r="D350" s="1851" t="s">
        <v>3147</v>
      </c>
      <c r="E350" s="1851" t="s">
        <v>3148</v>
      </c>
      <c r="F350" s="1851" t="s">
        <v>2330</v>
      </c>
      <c r="G350" s="1851" t="s">
        <v>3149</v>
      </c>
      <c r="H350" s="1851" t="s">
        <v>28</v>
      </c>
      <c r="I350" s="1851" t="s">
        <v>863</v>
      </c>
    </row>
    <row customHeight="1" ht="11.25">
      <c r="A351" s="1851" t="s">
        <v>2266</v>
      </c>
      <c r="B351" s="1851" t="s">
        <v>16</v>
      </c>
      <c r="C351" s="1851" t="s">
        <v>3150</v>
      </c>
      <c r="D351" s="1851" t="s">
        <v>3151</v>
      </c>
      <c r="E351" s="1851" t="s">
        <v>3152</v>
      </c>
      <c r="F351" s="1851" t="s">
        <v>2330</v>
      </c>
      <c r="G351" s="1851" t="s">
        <v>28</v>
      </c>
      <c r="H351" s="1851" t="s">
        <v>28</v>
      </c>
      <c r="I351" s="1851" t="s">
        <v>863</v>
      </c>
    </row>
    <row customHeight="1" ht="11.25">
      <c r="A352" s="1851" t="s">
        <v>2266</v>
      </c>
      <c r="B352" s="1851" t="s">
        <v>16</v>
      </c>
      <c r="C352" s="1851" t="s">
        <v>3153</v>
      </c>
      <c r="D352" s="1851" t="s">
        <v>3154</v>
      </c>
      <c r="E352" s="1851" t="s">
        <v>3155</v>
      </c>
      <c r="F352" s="1851" t="s">
        <v>2330</v>
      </c>
      <c r="G352" s="1851" t="s">
        <v>28</v>
      </c>
      <c r="H352" s="1851" t="s">
        <v>28</v>
      </c>
      <c r="I352" s="1851" t="s">
        <v>863</v>
      </c>
    </row>
    <row customHeight="1" ht="11.25">
      <c r="A353" s="1851" t="s">
        <v>2266</v>
      </c>
      <c r="B353" s="1851" t="s">
        <v>16</v>
      </c>
      <c r="C353" s="1851" t="s">
        <v>3156</v>
      </c>
      <c r="D353" s="1851" t="s">
        <v>3154</v>
      </c>
      <c r="E353" s="1851" t="s">
        <v>3157</v>
      </c>
      <c r="F353" s="1851" t="s">
        <v>2452</v>
      </c>
      <c r="G353" s="1851" t="s">
        <v>28</v>
      </c>
      <c r="H353" s="1851" t="s">
        <v>28</v>
      </c>
      <c r="I353" s="1851" t="s">
        <v>863</v>
      </c>
    </row>
    <row customHeight="1" ht="11.25">
      <c r="A354" s="1851" t="s">
        <v>2266</v>
      </c>
      <c r="B354" s="1851" t="s">
        <v>16</v>
      </c>
      <c r="C354" s="1851" t="s">
        <v>3158</v>
      </c>
      <c r="D354" s="1851" t="s">
        <v>3154</v>
      </c>
      <c r="E354" s="1851" t="s">
        <v>3159</v>
      </c>
      <c r="F354" s="1851" t="s">
        <v>2452</v>
      </c>
      <c r="G354" s="1851" t="s">
        <v>28</v>
      </c>
      <c r="H354" s="1851" t="s">
        <v>28</v>
      </c>
      <c r="I354" s="1851" t="s">
        <v>863</v>
      </c>
    </row>
    <row customHeight="1" ht="11.25">
      <c r="A355" s="1851" t="s">
        <v>2266</v>
      </c>
      <c r="B355" s="1851" t="s">
        <v>16</v>
      </c>
      <c r="C355" s="1851" t="s">
        <v>3160</v>
      </c>
      <c r="D355" s="1851" t="s">
        <v>3161</v>
      </c>
      <c r="E355" s="1851" t="s">
        <v>3162</v>
      </c>
      <c r="F355" s="1851" t="s">
        <v>2907</v>
      </c>
      <c r="G355" s="1851" t="s">
        <v>28</v>
      </c>
      <c r="H355" s="1851" t="s">
        <v>28</v>
      </c>
      <c r="I355" s="1851" t="s">
        <v>863</v>
      </c>
    </row>
    <row customHeight="1" ht="11.25">
      <c r="A356" s="1851" t="s">
        <v>2266</v>
      </c>
      <c r="B356" s="1851" t="s">
        <v>16</v>
      </c>
      <c r="C356" s="1851" t="s">
        <v>3163</v>
      </c>
      <c r="D356" s="1851" t="s">
        <v>3164</v>
      </c>
      <c r="E356" s="1851" t="s">
        <v>3165</v>
      </c>
      <c r="F356" s="1851" t="s">
        <v>2330</v>
      </c>
      <c r="G356" s="1851" t="s">
        <v>3166</v>
      </c>
      <c r="H356" s="1851" t="s">
        <v>28</v>
      </c>
      <c r="I356" s="1851" t="s">
        <v>863</v>
      </c>
    </row>
    <row customHeight="1" ht="11.25">
      <c r="A357" s="1851" t="s">
        <v>2266</v>
      </c>
      <c r="B357" s="1851" t="s">
        <v>16</v>
      </c>
      <c r="C357" s="1851" t="s">
        <v>3167</v>
      </c>
      <c r="D357" s="1851" t="s">
        <v>3168</v>
      </c>
      <c r="E357" s="1851" t="s">
        <v>3169</v>
      </c>
      <c r="F357" s="1851" t="s">
        <v>2452</v>
      </c>
      <c r="G357" s="1851" t="s">
        <v>28</v>
      </c>
      <c r="H357" s="1851" t="s">
        <v>28</v>
      </c>
      <c r="I357" s="1851" t="s">
        <v>863</v>
      </c>
    </row>
    <row customHeight="1" ht="11.25">
      <c r="A358" s="1851" t="s">
        <v>2266</v>
      </c>
      <c r="B358" s="1851" t="s">
        <v>16</v>
      </c>
      <c r="C358" s="1851" t="s">
        <v>3170</v>
      </c>
      <c r="D358" s="1851" t="s">
        <v>3171</v>
      </c>
      <c r="E358" s="1851" t="s">
        <v>3172</v>
      </c>
      <c r="F358" s="1851" t="s">
        <v>2330</v>
      </c>
      <c r="G358" s="1851" t="s">
        <v>28</v>
      </c>
      <c r="H358" s="1851" t="s">
        <v>28</v>
      </c>
      <c r="I358" s="1851" t="s">
        <v>863</v>
      </c>
    </row>
    <row customHeight="1" ht="11.25">
      <c r="A359" s="1851" t="s">
        <v>2266</v>
      </c>
      <c r="B359" s="1851" t="s">
        <v>16</v>
      </c>
      <c r="C359" s="1851" t="s">
        <v>2516</v>
      </c>
      <c r="D359" s="1851" t="s">
        <v>2517</v>
      </c>
      <c r="E359" s="1851" t="s">
        <v>2518</v>
      </c>
      <c r="F359" s="1851" t="s">
        <v>2515</v>
      </c>
      <c r="G359" s="1851" t="s">
        <v>28</v>
      </c>
      <c r="H359" s="1851" t="s">
        <v>28</v>
      </c>
      <c r="I359" s="1851" t="s">
        <v>863</v>
      </c>
    </row>
    <row customHeight="1" ht="11.25">
      <c r="A360" s="1851" t="s">
        <v>2266</v>
      </c>
      <c r="B360" s="1851" t="s">
        <v>16</v>
      </c>
      <c r="C360" s="1851" t="s">
        <v>3173</v>
      </c>
      <c r="D360" s="1851" t="s">
        <v>3174</v>
      </c>
      <c r="E360" s="1851" t="s">
        <v>3175</v>
      </c>
      <c r="F360" s="1851" t="s">
        <v>3176</v>
      </c>
      <c r="G360" s="1851" t="s">
        <v>28</v>
      </c>
      <c r="H360" s="1851" t="s">
        <v>28</v>
      </c>
      <c r="I360" s="1851" t="s">
        <v>863</v>
      </c>
    </row>
    <row customHeight="1" ht="11.25">
      <c r="A361" s="1851" t="s">
        <v>2266</v>
      </c>
      <c r="B361" s="1851" t="s">
        <v>16</v>
      </c>
      <c r="C361" s="1851" t="s">
        <v>2519</v>
      </c>
      <c r="D361" s="1851" t="s">
        <v>2520</v>
      </c>
      <c r="E361" s="1851" t="s">
        <v>2521</v>
      </c>
      <c r="F361" s="1851" t="s">
        <v>2330</v>
      </c>
      <c r="G361" s="1851" t="s">
        <v>28</v>
      </c>
      <c r="H361" s="1851" t="s">
        <v>28</v>
      </c>
      <c r="I361" s="1851" t="s">
        <v>863</v>
      </c>
    </row>
    <row customHeight="1" ht="11.25">
      <c r="A362" s="1851" t="s">
        <v>2266</v>
      </c>
      <c r="B362" s="1851" t="s">
        <v>16</v>
      </c>
      <c r="C362" s="1851" t="s">
        <v>3177</v>
      </c>
      <c r="D362" s="1851" t="s">
        <v>3178</v>
      </c>
      <c r="E362" s="1851" t="s">
        <v>3179</v>
      </c>
      <c r="F362" s="1851" t="s">
        <v>54</v>
      </c>
      <c r="G362" s="1851" t="s">
        <v>28</v>
      </c>
      <c r="H362" s="1851" t="s">
        <v>28</v>
      </c>
      <c r="I362" s="1851" t="s">
        <v>863</v>
      </c>
    </row>
    <row customHeight="1" ht="11.25">
      <c r="A363" s="1851" t="s">
        <v>2266</v>
      </c>
      <c r="B363" s="1851" t="s">
        <v>16</v>
      </c>
      <c r="C363" s="1851" t="s">
        <v>2522</v>
      </c>
      <c r="D363" s="1851" t="s">
        <v>2523</v>
      </c>
      <c r="E363" s="1851" t="s">
        <v>2524</v>
      </c>
      <c r="F363" s="1851" t="s">
        <v>2525</v>
      </c>
      <c r="G363" s="1851" t="s">
        <v>28</v>
      </c>
      <c r="H363" s="1851" t="s">
        <v>28</v>
      </c>
      <c r="I363" s="1851" t="s">
        <v>863</v>
      </c>
    </row>
    <row customHeight="1" ht="11.25">
      <c r="A364" s="1851" t="s">
        <v>2266</v>
      </c>
      <c r="B364" s="1851" t="s">
        <v>16</v>
      </c>
      <c r="C364" s="1851" t="s">
        <v>2526</v>
      </c>
      <c r="D364" s="1851" t="s">
        <v>2527</v>
      </c>
      <c r="E364" s="1851" t="s">
        <v>2528</v>
      </c>
      <c r="F364" s="1851" t="s">
        <v>2525</v>
      </c>
      <c r="G364" s="1851" t="s">
        <v>28</v>
      </c>
      <c r="H364" s="1851" t="s">
        <v>28</v>
      </c>
      <c r="I364" s="1851" t="s">
        <v>863</v>
      </c>
    </row>
    <row customHeight="1" ht="11.25">
      <c r="A365" s="1851" t="s">
        <v>2266</v>
      </c>
      <c r="B365" s="1851" t="s">
        <v>16</v>
      </c>
      <c r="C365" s="1851" t="s">
        <v>2529</v>
      </c>
      <c r="D365" s="1851" t="s">
        <v>2530</v>
      </c>
      <c r="E365" s="1851" t="s">
        <v>2531</v>
      </c>
      <c r="F365" s="1851" t="s">
        <v>2499</v>
      </c>
      <c r="G365" s="1851" t="s">
        <v>28</v>
      </c>
      <c r="H365" s="1851" t="s">
        <v>28</v>
      </c>
      <c r="I365" s="1851" t="s">
        <v>863</v>
      </c>
    </row>
    <row customHeight="1" ht="11.25">
      <c r="A366" s="1851" t="s">
        <v>2266</v>
      </c>
      <c r="B366" s="1851" t="s">
        <v>16</v>
      </c>
      <c r="C366" s="1851" t="s">
        <v>2532</v>
      </c>
      <c r="D366" s="1851" t="s">
        <v>2533</v>
      </c>
      <c r="E366" s="1851" t="s">
        <v>2534</v>
      </c>
      <c r="F366" s="1851" t="s">
        <v>2515</v>
      </c>
      <c r="G366" s="1851" t="s">
        <v>28</v>
      </c>
      <c r="H366" s="1851" t="s">
        <v>28</v>
      </c>
      <c r="I366" s="1851" t="s">
        <v>863</v>
      </c>
    </row>
    <row customHeight="1" ht="11.25">
      <c r="A367" s="1851" t="s">
        <v>2266</v>
      </c>
      <c r="B367" s="1851" t="s">
        <v>16</v>
      </c>
      <c r="C367" s="1851" t="s">
        <v>2538</v>
      </c>
      <c r="D367" s="1851" t="s">
        <v>2539</v>
      </c>
      <c r="E367" s="1851" t="s">
        <v>2540</v>
      </c>
      <c r="F367" s="1851" t="s">
        <v>2525</v>
      </c>
      <c r="G367" s="1851" t="s">
        <v>28</v>
      </c>
      <c r="H367" s="1851" t="s">
        <v>28</v>
      </c>
      <c r="I367" s="1851" t="s">
        <v>863</v>
      </c>
    </row>
    <row customHeight="1" ht="11.25">
      <c r="A368" s="1851" t="s">
        <v>2266</v>
      </c>
      <c r="B368" s="1851" t="s">
        <v>16</v>
      </c>
      <c r="C368" s="1851" t="s">
        <v>2541</v>
      </c>
      <c r="D368" s="1851" t="s">
        <v>2542</v>
      </c>
      <c r="E368" s="1851" t="s">
        <v>2543</v>
      </c>
      <c r="F368" s="1851" t="s">
        <v>2544</v>
      </c>
      <c r="G368" s="1851" t="s">
        <v>28</v>
      </c>
      <c r="H368" s="1851" t="s">
        <v>28</v>
      </c>
      <c r="I368" s="1851" t="s">
        <v>863</v>
      </c>
    </row>
    <row customHeight="1" ht="11.25">
      <c r="A369" s="1851" t="s">
        <v>2266</v>
      </c>
      <c r="B369" s="1851" t="s">
        <v>16</v>
      </c>
      <c r="C369" s="1851" t="s">
        <v>2545</v>
      </c>
      <c r="D369" s="1851" t="s">
        <v>2546</v>
      </c>
      <c r="E369" s="1851" t="s">
        <v>2547</v>
      </c>
      <c r="F369" s="1851" t="s">
        <v>2525</v>
      </c>
      <c r="G369" s="1851" t="s">
        <v>28</v>
      </c>
      <c r="H369" s="1851" t="s">
        <v>28</v>
      </c>
      <c r="I369" s="1851" t="s">
        <v>863</v>
      </c>
    </row>
    <row customHeight="1" ht="11.25">
      <c r="A370" s="1851" t="s">
        <v>2266</v>
      </c>
      <c r="B370" s="1851" t="s">
        <v>16</v>
      </c>
      <c r="C370" s="1851" t="s">
        <v>2548</v>
      </c>
      <c r="D370" s="1851" t="s">
        <v>2549</v>
      </c>
      <c r="E370" s="1851" t="s">
        <v>2550</v>
      </c>
      <c r="F370" s="1851" t="s">
        <v>2457</v>
      </c>
      <c r="G370" s="1851" t="s">
        <v>2551</v>
      </c>
      <c r="H370" s="1851" t="s">
        <v>2552</v>
      </c>
      <c r="I370" s="1851" t="s">
        <v>863</v>
      </c>
    </row>
    <row customHeight="1" ht="11.25">
      <c r="A371" s="1851" t="s">
        <v>2266</v>
      </c>
      <c r="B371" s="1851" t="s">
        <v>16</v>
      </c>
      <c r="C371" s="1851" t="s">
        <v>2563</v>
      </c>
      <c r="D371" s="1851" t="s">
        <v>2564</v>
      </c>
      <c r="E371" s="1851" t="s">
        <v>2565</v>
      </c>
      <c r="F371" s="1851" t="s">
        <v>2330</v>
      </c>
      <c r="G371" s="1851" t="s">
        <v>28</v>
      </c>
      <c r="H371" s="1851" t="s">
        <v>28</v>
      </c>
      <c r="I371" s="1851" t="s">
        <v>863</v>
      </c>
    </row>
    <row customHeight="1" ht="11.25">
      <c r="A372" s="1851" t="s">
        <v>2266</v>
      </c>
      <c r="B372" s="1851" t="s">
        <v>16</v>
      </c>
      <c r="C372" s="1851" t="s">
        <v>3180</v>
      </c>
      <c r="D372" s="1851" t="s">
        <v>3181</v>
      </c>
      <c r="E372" s="1851" t="s">
        <v>3182</v>
      </c>
      <c r="F372" s="1851" t="s">
        <v>2330</v>
      </c>
      <c r="G372" s="1851" t="s">
        <v>28</v>
      </c>
      <c r="H372" s="1851" t="s">
        <v>28</v>
      </c>
      <c r="I372" s="1851" t="s">
        <v>863</v>
      </c>
    </row>
    <row customHeight="1" ht="11.25">
      <c r="A373" s="1851" t="s">
        <v>2266</v>
      </c>
      <c r="B373" s="1851" t="s">
        <v>16</v>
      </c>
      <c r="C373" s="1851" t="s">
        <v>3183</v>
      </c>
      <c r="D373" s="1851" t="s">
        <v>3184</v>
      </c>
      <c r="E373" s="1851" t="s">
        <v>3185</v>
      </c>
      <c r="F373" s="1851" t="s">
        <v>2452</v>
      </c>
      <c r="G373" s="1851" t="s">
        <v>28</v>
      </c>
      <c r="H373" s="1851" t="s">
        <v>28</v>
      </c>
      <c r="I373" s="1851" t="s">
        <v>863</v>
      </c>
    </row>
    <row customHeight="1" ht="11.25">
      <c r="A374" s="1851" t="s">
        <v>2266</v>
      </c>
      <c r="B374" s="1851" t="s">
        <v>16</v>
      </c>
      <c r="C374" s="1851" t="s">
        <v>3186</v>
      </c>
      <c r="D374" s="1851" t="s">
        <v>3187</v>
      </c>
      <c r="E374" s="1851" t="s">
        <v>3188</v>
      </c>
      <c r="F374" s="1851" t="s">
        <v>2452</v>
      </c>
      <c r="G374" s="1851" t="s">
        <v>28</v>
      </c>
      <c r="H374" s="1851" t="s">
        <v>28</v>
      </c>
      <c r="I374" s="1851" t="s">
        <v>863</v>
      </c>
    </row>
    <row customHeight="1" ht="11.25">
      <c r="A375" s="1851" t="s">
        <v>2266</v>
      </c>
      <c r="B375" s="1851" t="s">
        <v>16</v>
      </c>
      <c r="C375" s="1851" t="s">
        <v>3189</v>
      </c>
      <c r="D375" s="1851" t="s">
        <v>3190</v>
      </c>
      <c r="E375" s="1851" t="s">
        <v>3191</v>
      </c>
      <c r="F375" s="1851" t="s">
        <v>2330</v>
      </c>
      <c r="G375" s="1851" t="s">
        <v>28</v>
      </c>
      <c r="H375" s="1851" t="s">
        <v>28</v>
      </c>
      <c r="I375" s="1851" t="s">
        <v>863</v>
      </c>
    </row>
    <row customHeight="1" ht="11.25">
      <c r="A376" s="1851" t="s">
        <v>2266</v>
      </c>
      <c r="B376" s="1851" t="s">
        <v>16</v>
      </c>
      <c r="C376" s="1851" t="s">
        <v>3192</v>
      </c>
      <c r="D376" s="1851" t="s">
        <v>3193</v>
      </c>
      <c r="E376" s="1851" t="s">
        <v>3194</v>
      </c>
      <c r="F376" s="1851" t="s">
        <v>2330</v>
      </c>
      <c r="G376" s="1851" t="s">
        <v>28</v>
      </c>
      <c r="H376" s="1851" t="s">
        <v>28</v>
      </c>
      <c r="I376" s="1851" t="s">
        <v>863</v>
      </c>
    </row>
    <row customHeight="1" ht="11.25">
      <c r="A377" s="1851" t="s">
        <v>2266</v>
      </c>
      <c r="B377" s="1851" t="s">
        <v>16</v>
      </c>
      <c r="C377" s="1851" t="s">
        <v>2566</v>
      </c>
      <c r="D377" s="1851" t="s">
        <v>2567</v>
      </c>
      <c r="E377" s="1851" t="s">
        <v>2568</v>
      </c>
      <c r="F377" s="1851" t="s">
        <v>2409</v>
      </c>
      <c r="G377" s="1851" t="s">
        <v>28</v>
      </c>
      <c r="H377" s="1851" t="s">
        <v>2569</v>
      </c>
      <c r="I377" s="1851" t="s">
        <v>863</v>
      </c>
    </row>
    <row customHeight="1" ht="11.25">
      <c r="A378" s="1851" t="s">
        <v>2266</v>
      </c>
      <c r="B378" s="1851" t="s">
        <v>16</v>
      </c>
      <c r="C378" s="1851" t="s">
        <v>2570</v>
      </c>
      <c r="D378" s="1851" t="s">
        <v>2571</v>
      </c>
      <c r="E378" s="1851" t="s">
        <v>2572</v>
      </c>
      <c r="F378" s="1851" t="s">
        <v>2573</v>
      </c>
      <c r="G378" s="1851" t="s">
        <v>28</v>
      </c>
      <c r="H378" s="1851" t="s">
        <v>28</v>
      </c>
      <c r="I378" s="1851" t="s">
        <v>863</v>
      </c>
    </row>
    <row customHeight="1" ht="11.25">
      <c r="A379" s="1851" t="s">
        <v>2266</v>
      </c>
      <c r="B379" s="1851" t="s">
        <v>16</v>
      </c>
      <c r="C379" s="1851" t="s">
        <v>3195</v>
      </c>
      <c r="D379" s="1851" t="s">
        <v>3196</v>
      </c>
      <c r="E379" s="1851" t="s">
        <v>3197</v>
      </c>
      <c r="F379" s="1851" t="s">
        <v>2452</v>
      </c>
      <c r="G379" s="1851" t="s">
        <v>28</v>
      </c>
      <c r="H379" s="1851" t="s">
        <v>28</v>
      </c>
      <c r="I379" s="1851" t="s">
        <v>863</v>
      </c>
    </row>
    <row customHeight="1" ht="11.25">
      <c r="A380" s="1851" t="s">
        <v>2266</v>
      </c>
      <c r="B380" s="1851" t="s">
        <v>16</v>
      </c>
      <c r="C380" s="1851" t="s">
        <v>3198</v>
      </c>
      <c r="D380" s="1851" t="s">
        <v>3199</v>
      </c>
      <c r="E380" s="1851" t="s">
        <v>3200</v>
      </c>
      <c r="F380" s="1851" t="s">
        <v>2544</v>
      </c>
      <c r="G380" s="1851" t="s">
        <v>3201</v>
      </c>
      <c r="H380" s="1851" t="s">
        <v>28</v>
      </c>
      <c r="I380" s="1851" t="s">
        <v>863</v>
      </c>
    </row>
    <row customHeight="1" ht="11.25">
      <c r="A381" s="1851" t="s">
        <v>2266</v>
      </c>
      <c r="B381" s="1851" t="s">
        <v>16</v>
      </c>
      <c r="C381" s="1851" t="s">
        <v>3202</v>
      </c>
      <c r="D381" s="1851" t="s">
        <v>3203</v>
      </c>
      <c r="E381" s="1851" t="s">
        <v>3204</v>
      </c>
      <c r="F381" s="1851" t="s">
        <v>54</v>
      </c>
      <c r="G381" s="1851" t="s">
        <v>28</v>
      </c>
      <c r="H381" s="1851" t="s">
        <v>28</v>
      </c>
      <c r="I381" s="1851" t="s">
        <v>863</v>
      </c>
    </row>
    <row customHeight="1" ht="11.25">
      <c r="A382" s="1851" t="s">
        <v>2266</v>
      </c>
      <c r="B382" s="1851" t="s">
        <v>16</v>
      </c>
      <c r="C382" s="1851" t="s">
        <v>3205</v>
      </c>
      <c r="D382" s="1851" t="s">
        <v>3206</v>
      </c>
      <c r="E382" s="1851" t="s">
        <v>3207</v>
      </c>
      <c r="F382" s="1851" t="s">
        <v>3208</v>
      </c>
      <c r="G382" s="1851" t="s">
        <v>28</v>
      </c>
      <c r="H382" s="1851" t="s">
        <v>28</v>
      </c>
      <c r="I382" s="1851" t="s">
        <v>863</v>
      </c>
    </row>
    <row customHeight="1" ht="11.25">
      <c r="A383" s="1851" t="s">
        <v>2266</v>
      </c>
      <c r="B383" s="1851" t="s">
        <v>16</v>
      </c>
      <c r="C383" s="1851" t="s">
        <v>3209</v>
      </c>
      <c r="D383" s="1851" t="s">
        <v>3210</v>
      </c>
      <c r="E383" s="1851" t="s">
        <v>3211</v>
      </c>
      <c r="F383" s="1851" t="s">
        <v>2330</v>
      </c>
      <c r="G383" s="1851" t="s">
        <v>28</v>
      </c>
      <c r="H383" s="1851" t="s">
        <v>28</v>
      </c>
      <c r="I383" s="1851" t="s">
        <v>863</v>
      </c>
    </row>
    <row customHeight="1" ht="11.25">
      <c r="A384" s="1851" t="s">
        <v>2266</v>
      </c>
      <c r="B384" s="1851" t="s">
        <v>16</v>
      </c>
      <c r="C384" s="1851" t="s">
        <v>2574</v>
      </c>
      <c r="D384" s="1851" t="s">
        <v>2575</v>
      </c>
      <c r="E384" s="1851" t="s">
        <v>2576</v>
      </c>
      <c r="F384" s="1851" t="s">
        <v>2525</v>
      </c>
      <c r="G384" s="1851" t="s">
        <v>28</v>
      </c>
      <c r="H384" s="1851" t="s">
        <v>28</v>
      </c>
      <c r="I384" s="1851" t="s">
        <v>863</v>
      </c>
    </row>
    <row customHeight="1" ht="11.25">
      <c r="A385" s="1851" t="s">
        <v>2266</v>
      </c>
      <c r="B385" s="1851" t="s">
        <v>16</v>
      </c>
      <c r="C385" s="1851" t="s">
        <v>3212</v>
      </c>
      <c r="D385" s="1851" t="s">
        <v>3213</v>
      </c>
      <c r="E385" s="1851" t="s">
        <v>3214</v>
      </c>
      <c r="F385" s="1851" t="s">
        <v>2330</v>
      </c>
      <c r="G385" s="1851" t="s">
        <v>3215</v>
      </c>
      <c r="H385" s="1851" t="s">
        <v>28</v>
      </c>
      <c r="I385" s="1851" t="s">
        <v>863</v>
      </c>
    </row>
    <row customHeight="1" ht="11.25">
      <c r="A386" s="1851" t="s">
        <v>2266</v>
      </c>
      <c r="B386" s="1851" t="s">
        <v>16</v>
      </c>
      <c r="C386" s="1851" t="s">
        <v>2577</v>
      </c>
      <c r="D386" s="1851" t="s">
        <v>2578</v>
      </c>
      <c r="E386" s="1851" t="s">
        <v>2579</v>
      </c>
      <c r="F386" s="1851" t="s">
        <v>2580</v>
      </c>
      <c r="G386" s="1851" t="s">
        <v>28</v>
      </c>
      <c r="H386" s="1851" t="s">
        <v>2581</v>
      </c>
      <c r="I386" s="1851" t="s">
        <v>863</v>
      </c>
    </row>
    <row customHeight="1" ht="11.25">
      <c r="A387" s="1851" t="s">
        <v>2266</v>
      </c>
      <c r="B387" s="1851" t="s">
        <v>16</v>
      </c>
      <c r="C387" s="1851" t="s">
        <v>2959</v>
      </c>
      <c r="D387" s="1851" t="s">
        <v>2960</v>
      </c>
      <c r="E387" s="1851" t="s">
        <v>2961</v>
      </c>
      <c r="F387" s="1851" t="s">
        <v>2457</v>
      </c>
      <c r="G387" s="1851" t="s">
        <v>28</v>
      </c>
      <c r="H387" s="1851" t="s">
        <v>28</v>
      </c>
      <c r="I387" s="1851" t="s">
        <v>863</v>
      </c>
    </row>
    <row customHeight="1" ht="11.25">
      <c r="A388" s="1851" t="s">
        <v>2266</v>
      </c>
      <c r="B388" s="1851" t="s">
        <v>16</v>
      </c>
      <c r="C388" s="1851" t="s">
        <v>3216</v>
      </c>
      <c r="D388" s="1851" t="s">
        <v>3217</v>
      </c>
      <c r="E388" s="1851" t="s">
        <v>3218</v>
      </c>
      <c r="F388" s="1851" t="s">
        <v>2457</v>
      </c>
      <c r="G388" s="1851" t="s">
        <v>28</v>
      </c>
      <c r="H388" s="1851" t="s">
        <v>28</v>
      </c>
      <c r="I388" s="1851" t="s">
        <v>863</v>
      </c>
    </row>
    <row customHeight="1" ht="11.25">
      <c r="A389" s="1851" t="s">
        <v>2266</v>
      </c>
      <c r="B389" s="1851" t="s">
        <v>16</v>
      </c>
      <c r="C389" s="1851" t="s">
        <v>2582</v>
      </c>
      <c r="D389" s="1851" t="s">
        <v>2583</v>
      </c>
      <c r="E389" s="1851" t="s">
        <v>2584</v>
      </c>
      <c r="F389" s="1851" t="s">
        <v>2420</v>
      </c>
      <c r="G389" s="1851" t="s">
        <v>28</v>
      </c>
      <c r="H389" s="1851" t="s">
        <v>28</v>
      </c>
      <c r="I389" s="1851" t="s">
        <v>863</v>
      </c>
    </row>
    <row customHeight="1" ht="11.25">
      <c r="A390" s="1851" t="s">
        <v>2266</v>
      </c>
      <c r="B390" s="1851" t="s">
        <v>16</v>
      </c>
      <c r="C390" s="1851" t="s">
        <v>2585</v>
      </c>
      <c r="D390" s="1851" t="s">
        <v>2586</v>
      </c>
      <c r="E390" s="1851" t="s">
        <v>2587</v>
      </c>
      <c r="F390" s="1851" t="s">
        <v>2457</v>
      </c>
      <c r="G390" s="1851" t="s">
        <v>28</v>
      </c>
      <c r="H390" s="1851" t="s">
        <v>28</v>
      </c>
      <c r="I390" s="1851" t="s">
        <v>863</v>
      </c>
    </row>
    <row customHeight="1" ht="11.25">
      <c r="A391" s="1851" t="s">
        <v>2266</v>
      </c>
      <c r="B391" s="1851" t="s">
        <v>16</v>
      </c>
      <c r="C391" s="1851" t="s">
        <v>3219</v>
      </c>
      <c r="D391" s="1851" t="s">
        <v>3220</v>
      </c>
      <c r="E391" s="1851" t="s">
        <v>3221</v>
      </c>
      <c r="F391" s="1851" t="s">
        <v>54</v>
      </c>
      <c r="G391" s="1851" t="s">
        <v>28</v>
      </c>
      <c r="H391" s="1851" t="s">
        <v>28</v>
      </c>
      <c r="I391" s="1851" t="s">
        <v>863</v>
      </c>
    </row>
    <row customHeight="1" ht="11.25">
      <c r="A392" s="1851" t="s">
        <v>2266</v>
      </c>
      <c r="B392" s="1851" t="s">
        <v>16</v>
      </c>
      <c r="C392" s="1851" t="s">
        <v>3222</v>
      </c>
      <c r="D392" s="1851" t="s">
        <v>3223</v>
      </c>
      <c r="E392" s="1851" t="s">
        <v>3224</v>
      </c>
      <c r="F392" s="1851" t="s">
        <v>2330</v>
      </c>
      <c r="G392" s="1851" t="s">
        <v>28</v>
      </c>
      <c r="H392" s="1851" t="s">
        <v>28</v>
      </c>
      <c r="I392" s="1851" t="s">
        <v>863</v>
      </c>
    </row>
    <row customHeight="1" ht="11.25">
      <c r="A393" s="1851" t="s">
        <v>2266</v>
      </c>
      <c r="B393" s="1851" t="s">
        <v>16</v>
      </c>
      <c r="C393" s="1851" t="s">
        <v>3225</v>
      </c>
      <c r="D393" s="1851" t="s">
        <v>3226</v>
      </c>
      <c r="E393" s="1851" t="s">
        <v>3227</v>
      </c>
      <c r="F393" s="1851" t="s">
        <v>2330</v>
      </c>
      <c r="G393" s="1851" t="s">
        <v>28</v>
      </c>
      <c r="H393" s="1851" t="s">
        <v>28</v>
      </c>
      <c r="I393" s="1851" t="s">
        <v>863</v>
      </c>
    </row>
    <row customHeight="1" ht="11.25">
      <c r="A394" s="1851" t="s">
        <v>2266</v>
      </c>
      <c r="B394" s="1851" t="s">
        <v>16</v>
      </c>
      <c r="C394" s="1851" t="s">
        <v>3228</v>
      </c>
      <c r="D394" s="1851" t="s">
        <v>3229</v>
      </c>
      <c r="E394" s="1851" t="s">
        <v>3230</v>
      </c>
      <c r="F394" s="1851" t="s">
        <v>3208</v>
      </c>
      <c r="G394" s="1851" t="s">
        <v>3231</v>
      </c>
      <c r="H394" s="1851" t="s">
        <v>28</v>
      </c>
      <c r="I394" s="1851" t="s">
        <v>863</v>
      </c>
    </row>
    <row customHeight="1" ht="11.25">
      <c r="A395" s="1851" t="s">
        <v>2266</v>
      </c>
      <c r="B395" s="1851" t="s">
        <v>16</v>
      </c>
      <c r="C395" s="1851" t="s">
        <v>3232</v>
      </c>
      <c r="D395" s="1851" t="s">
        <v>3233</v>
      </c>
      <c r="E395" s="1851" t="s">
        <v>3234</v>
      </c>
      <c r="F395" s="1851" t="s">
        <v>2330</v>
      </c>
      <c r="G395" s="1851" t="s">
        <v>28</v>
      </c>
      <c r="H395" s="1851" t="s">
        <v>28</v>
      </c>
      <c r="I395" s="1851" t="s">
        <v>863</v>
      </c>
    </row>
    <row customHeight="1" ht="11.25">
      <c r="A396" s="1851" t="s">
        <v>2266</v>
      </c>
      <c r="B396" s="1851" t="s">
        <v>16</v>
      </c>
      <c r="C396" s="1851" t="s">
        <v>2606</v>
      </c>
      <c r="D396" s="1851" t="s">
        <v>2607</v>
      </c>
      <c r="E396" s="1851" t="s">
        <v>2608</v>
      </c>
      <c r="F396" s="1851" t="s">
        <v>2609</v>
      </c>
      <c r="G396" s="1851" t="s">
        <v>28</v>
      </c>
      <c r="H396" s="1851" t="s">
        <v>28</v>
      </c>
      <c r="I396" s="1851" t="s">
        <v>863</v>
      </c>
    </row>
    <row customHeight="1" ht="11.25">
      <c r="A397" s="1851" t="s">
        <v>2266</v>
      </c>
      <c r="B397" s="1851" t="s">
        <v>16</v>
      </c>
      <c r="C397" s="1851" t="s">
        <v>3235</v>
      </c>
      <c r="D397" s="1851" t="s">
        <v>3236</v>
      </c>
      <c r="E397" s="1851" t="s">
        <v>3237</v>
      </c>
      <c r="F397" s="1851" t="s">
        <v>2330</v>
      </c>
      <c r="G397" s="1851" t="s">
        <v>28</v>
      </c>
      <c r="H397" s="1851" t="s">
        <v>3238</v>
      </c>
      <c r="I397" s="1851" t="s">
        <v>863</v>
      </c>
    </row>
    <row customHeight="1" ht="11.25">
      <c r="A398" s="1851" t="s">
        <v>2266</v>
      </c>
      <c r="B398" s="1851" t="s">
        <v>16</v>
      </c>
      <c r="C398" s="1851" t="s">
        <v>3239</v>
      </c>
      <c r="D398" s="1851" t="s">
        <v>3240</v>
      </c>
      <c r="E398" s="1851" t="s">
        <v>3241</v>
      </c>
      <c r="F398" s="1851" t="s">
        <v>3242</v>
      </c>
      <c r="G398" s="1851" t="s">
        <v>28</v>
      </c>
      <c r="H398" s="1851" t="s">
        <v>28</v>
      </c>
      <c r="I398" s="1851" t="s">
        <v>863</v>
      </c>
    </row>
    <row customHeight="1" ht="11.25">
      <c r="A399" s="1851" t="s">
        <v>2266</v>
      </c>
      <c r="B399" s="1851" t="s">
        <v>16</v>
      </c>
      <c r="C399" s="1851" t="s">
        <v>2610</v>
      </c>
      <c r="D399" s="1851" t="s">
        <v>2611</v>
      </c>
      <c r="E399" s="1851" t="s">
        <v>2612</v>
      </c>
      <c r="F399" s="1851" t="s">
        <v>2270</v>
      </c>
      <c r="G399" s="1851" t="s">
        <v>28</v>
      </c>
      <c r="H399" s="1851" t="s">
        <v>28</v>
      </c>
      <c r="I399" s="1851" t="s">
        <v>863</v>
      </c>
    </row>
    <row customHeight="1" ht="11.25">
      <c r="A400" s="1851" t="s">
        <v>2266</v>
      </c>
      <c r="B400" s="1851" t="s">
        <v>16</v>
      </c>
      <c r="C400" s="1851" t="s">
        <v>3243</v>
      </c>
      <c r="D400" s="1851" t="s">
        <v>3244</v>
      </c>
      <c r="E400" s="1851" t="s">
        <v>3245</v>
      </c>
      <c r="F400" s="1851" t="s">
        <v>2499</v>
      </c>
      <c r="G400" s="1851" t="s">
        <v>28</v>
      </c>
      <c r="H400" s="1851" t="s">
        <v>28</v>
      </c>
      <c r="I400" s="1851" t="s">
        <v>863</v>
      </c>
    </row>
    <row customHeight="1" ht="11.25">
      <c r="A401" s="1851" t="s">
        <v>2266</v>
      </c>
      <c r="B401" s="1851" t="s">
        <v>16</v>
      </c>
      <c r="C401" s="1851" t="s">
        <v>3246</v>
      </c>
      <c r="D401" s="1851" t="s">
        <v>3247</v>
      </c>
      <c r="E401" s="1851" t="s">
        <v>3248</v>
      </c>
      <c r="F401" s="1851" t="s">
        <v>2395</v>
      </c>
      <c r="G401" s="1851" t="s">
        <v>28</v>
      </c>
      <c r="H401" s="1851" t="s">
        <v>28</v>
      </c>
      <c r="I401" s="1851" t="s">
        <v>863</v>
      </c>
    </row>
    <row customHeight="1" ht="11.25">
      <c r="A402" s="1851" t="s">
        <v>2266</v>
      </c>
      <c r="B402" s="1851" t="s">
        <v>16</v>
      </c>
      <c r="C402" s="1851" t="s">
        <v>3249</v>
      </c>
      <c r="D402" s="1851" t="s">
        <v>3250</v>
      </c>
      <c r="E402" s="1851" t="s">
        <v>3251</v>
      </c>
      <c r="F402" s="1851" t="s">
        <v>2330</v>
      </c>
      <c r="G402" s="1851" t="s">
        <v>28</v>
      </c>
      <c r="H402" s="1851" t="s">
        <v>28</v>
      </c>
      <c r="I402" s="1851" t="s">
        <v>863</v>
      </c>
    </row>
    <row customHeight="1" ht="11.25">
      <c r="A403" s="1851" t="s">
        <v>2266</v>
      </c>
      <c r="B403" s="1851" t="s">
        <v>16</v>
      </c>
      <c r="C403" s="1851" t="s">
        <v>3252</v>
      </c>
      <c r="D403" s="1851" t="s">
        <v>3253</v>
      </c>
      <c r="E403" s="1851" t="s">
        <v>3254</v>
      </c>
      <c r="F403" s="1851" t="s">
        <v>2295</v>
      </c>
      <c r="G403" s="1851" t="s">
        <v>28</v>
      </c>
      <c r="H403" s="1851" t="s">
        <v>28</v>
      </c>
      <c r="I403" s="1851" t="s">
        <v>863</v>
      </c>
    </row>
    <row customHeight="1" ht="11.25">
      <c r="A404" s="1851" t="s">
        <v>2266</v>
      </c>
      <c r="B404" s="1851" t="s">
        <v>16</v>
      </c>
      <c r="C404" s="1851" t="s">
        <v>3255</v>
      </c>
      <c r="D404" s="1851" t="s">
        <v>3256</v>
      </c>
      <c r="E404" s="1851" t="s">
        <v>3257</v>
      </c>
      <c r="F404" s="1851" t="s">
        <v>2369</v>
      </c>
      <c r="G404" s="1851" t="s">
        <v>3258</v>
      </c>
      <c r="H404" s="1851" t="s">
        <v>28</v>
      </c>
      <c r="I404" s="1851" t="s">
        <v>863</v>
      </c>
    </row>
    <row customHeight="1" ht="11.25">
      <c r="A405" s="1851" t="s">
        <v>2266</v>
      </c>
      <c r="B405" s="1851" t="s">
        <v>16</v>
      </c>
      <c r="C405" s="1851" t="s">
        <v>3259</v>
      </c>
      <c r="D405" s="1851" t="s">
        <v>3260</v>
      </c>
      <c r="E405" s="1851" t="s">
        <v>3261</v>
      </c>
      <c r="F405" s="1851" t="s">
        <v>2330</v>
      </c>
      <c r="G405" s="1851" t="s">
        <v>28</v>
      </c>
      <c r="H405" s="1851" t="s">
        <v>28</v>
      </c>
      <c r="I405" s="1851" t="s">
        <v>863</v>
      </c>
    </row>
    <row customHeight="1" ht="11.25">
      <c r="A406" s="1851" t="s">
        <v>2266</v>
      </c>
      <c r="B406" s="1851" t="s">
        <v>16</v>
      </c>
      <c r="C406" s="1851" t="s">
        <v>3262</v>
      </c>
      <c r="D406" s="1851" t="s">
        <v>3263</v>
      </c>
      <c r="E406" s="1851" t="s">
        <v>3264</v>
      </c>
      <c r="F406" s="1851" t="s">
        <v>2303</v>
      </c>
      <c r="G406" s="1851" t="s">
        <v>28</v>
      </c>
      <c r="H406" s="1851" t="s">
        <v>28</v>
      </c>
      <c r="I406" s="1851" t="s">
        <v>863</v>
      </c>
    </row>
    <row customHeight="1" ht="11.25">
      <c r="A407" s="1851" t="s">
        <v>2266</v>
      </c>
      <c r="B407" s="1851" t="s">
        <v>16</v>
      </c>
      <c r="C407" s="1851" t="s">
        <v>3265</v>
      </c>
      <c r="D407" s="1851" t="s">
        <v>3266</v>
      </c>
      <c r="E407" s="1851" t="s">
        <v>3267</v>
      </c>
      <c r="F407" s="1851" t="s">
        <v>3268</v>
      </c>
      <c r="G407" s="1851" t="s">
        <v>3269</v>
      </c>
      <c r="H407" s="1851" t="s">
        <v>28</v>
      </c>
      <c r="I407" s="1851" t="s">
        <v>863</v>
      </c>
    </row>
    <row customHeight="1" ht="11.25">
      <c r="A408" s="1851" t="s">
        <v>2266</v>
      </c>
      <c r="B408" s="1851" t="s">
        <v>16</v>
      </c>
      <c r="C408" s="1851" t="s">
        <v>3270</v>
      </c>
      <c r="D408" s="1851" t="s">
        <v>3271</v>
      </c>
      <c r="E408" s="1851" t="s">
        <v>3272</v>
      </c>
      <c r="F408" s="1851" t="s">
        <v>2350</v>
      </c>
      <c r="G408" s="1851" t="s">
        <v>3273</v>
      </c>
      <c r="H408" s="1851" t="s">
        <v>28</v>
      </c>
      <c r="I408" s="1851" t="s">
        <v>863</v>
      </c>
    </row>
    <row customHeight="1" ht="11.25">
      <c r="A409" s="1851" t="s">
        <v>2266</v>
      </c>
      <c r="B409" s="1851" t="s">
        <v>16</v>
      </c>
      <c r="C409" s="1851" t="s">
        <v>3274</v>
      </c>
      <c r="D409" s="1851" t="s">
        <v>3275</v>
      </c>
      <c r="E409" s="1851" t="s">
        <v>3276</v>
      </c>
      <c r="F409" s="1851" t="s">
        <v>2334</v>
      </c>
      <c r="G409" s="1851" t="s">
        <v>3277</v>
      </c>
      <c r="H409" s="1851" t="s">
        <v>28</v>
      </c>
      <c r="I409" s="1851" t="s">
        <v>863</v>
      </c>
    </row>
    <row customHeight="1" ht="11.25">
      <c r="A410" s="1851" t="s">
        <v>2266</v>
      </c>
      <c r="B410" s="1851" t="s">
        <v>16</v>
      </c>
      <c r="C410" s="1851" t="s">
        <v>3278</v>
      </c>
      <c r="D410" s="1851" t="s">
        <v>3279</v>
      </c>
      <c r="E410" s="1851" t="s">
        <v>3280</v>
      </c>
      <c r="F410" s="1851" t="s">
        <v>2354</v>
      </c>
      <c r="G410" s="1851" t="s">
        <v>3281</v>
      </c>
      <c r="H410" s="1851" t="s">
        <v>28</v>
      </c>
      <c r="I410" s="1851" t="s">
        <v>863</v>
      </c>
    </row>
    <row customHeight="1" ht="11.25">
      <c r="A411" s="1851" t="s">
        <v>2266</v>
      </c>
      <c r="B411" s="1851" t="s">
        <v>16</v>
      </c>
      <c r="C411" s="1851" t="s">
        <v>2645</v>
      </c>
      <c r="D411" s="1851" t="s">
        <v>2646</v>
      </c>
      <c r="E411" s="1851" t="s">
        <v>2647</v>
      </c>
      <c r="F411" s="1851" t="s">
        <v>2334</v>
      </c>
      <c r="G411" s="1851" t="s">
        <v>28</v>
      </c>
      <c r="H411" s="1851" t="s">
        <v>28</v>
      </c>
      <c r="I411" s="1851" t="s">
        <v>863</v>
      </c>
    </row>
    <row customHeight="1" ht="11.25">
      <c r="A412" s="1851" t="s">
        <v>2266</v>
      </c>
      <c r="B412" s="1851" t="s">
        <v>16</v>
      </c>
      <c r="C412" s="1851" t="s">
        <v>3282</v>
      </c>
      <c r="D412" s="1851" t="s">
        <v>3283</v>
      </c>
      <c r="E412" s="1851" t="s">
        <v>3284</v>
      </c>
      <c r="F412" s="1851" t="s">
        <v>2609</v>
      </c>
      <c r="G412" s="1851" t="s">
        <v>28</v>
      </c>
      <c r="H412" s="1851" t="s">
        <v>28</v>
      </c>
      <c r="I412" s="1851" t="s">
        <v>863</v>
      </c>
    </row>
    <row customHeight="1" ht="11.25">
      <c r="A413" s="1851" t="s">
        <v>2266</v>
      </c>
      <c r="B413" s="1851" t="s">
        <v>16</v>
      </c>
      <c r="C413" s="1851" t="s">
        <v>3285</v>
      </c>
      <c r="D413" s="1851" t="s">
        <v>3286</v>
      </c>
      <c r="E413" s="1851" t="s">
        <v>3287</v>
      </c>
      <c r="F413" s="1851" t="s">
        <v>2330</v>
      </c>
      <c r="G413" s="1851" t="s">
        <v>28</v>
      </c>
      <c r="H413" s="1851" t="s">
        <v>28</v>
      </c>
      <c r="I413" s="1851" t="s">
        <v>863</v>
      </c>
    </row>
    <row customHeight="1" ht="11.25">
      <c r="A414" s="1851" t="s">
        <v>2266</v>
      </c>
      <c r="B414" s="1851" t="s">
        <v>16</v>
      </c>
      <c r="C414" s="1851" t="s">
        <v>3288</v>
      </c>
      <c r="D414" s="1851" t="s">
        <v>3289</v>
      </c>
      <c r="E414" s="1851" t="s">
        <v>3290</v>
      </c>
      <c r="F414" s="1851" t="s">
        <v>2525</v>
      </c>
      <c r="G414" s="1851" t="s">
        <v>3291</v>
      </c>
      <c r="H414" s="1851" t="s">
        <v>28</v>
      </c>
      <c r="I414" s="1851" t="s">
        <v>863</v>
      </c>
    </row>
    <row customHeight="1" ht="11.25">
      <c r="A415" s="1851" t="s">
        <v>2266</v>
      </c>
      <c r="B415" s="1851" t="s">
        <v>16</v>
      </c>
      <c r="C415" s="1851" t="s">
        <v>3292</v>
      </c>
      <c r="D415" s="1851" t="s">
        <v>3293</v>
      </c>
      <c r="E415" s="1851" t="s">
        <v>3294</v>
      </c>
      <c r="F415" s="1851" t="s">
        <v>2369</v>
      </c>
      <c r="G415" s="1851" t="s">
        <v>2732</v>
      </c>
      <c r="H415" s="1851" t="s">
        <v>3295</v>
      </c>
      <c r="I415" s="1851" t="s">
        <v>863</v>
      </c>
    </row>
    <row customHeight="1" ht="11.25">
      <c r="A416" s="1851" t="s">
        <v>2266</v>
      </c>
      <c r="B416" s="1851" t="s">
        <v>16</v>
      </c>
      <c r="C416" s="1851" t="s">
        <v>3296</v>
      </c>
      <c r="D416" s="1851" t="s">
        <v>3297</v>
      </c>
      <c r="E416" s="1851" t="s">
        <v>3298</v>
      </c>
      <c r="F416" s="1851" t="s">
        <v>2457</v>
      </c>
      <c r="G416" s="1851" t="s">
        <v>28</v>
      </c>
      <c r="H416" s="1851" t="s">
        <v>3299</v>
      </c>
      <c r="I416" s="1851" t="s">
        <v>863</v>
      </c>
    </row>
    <row customHeight="1" ht="11.25">
      <c r="A417" s="1851" t="s">
        <v>2266</v>
      </c>
      <c r="B417" s="1851" t="s">
        <v>16</v>
      </c>
      <c r="C417" s="1851" t="s">
        <v>3300</v>
      </c>
      <c r="D417" s="1851" t="s">
        <v>3301</v>
      </c>
      <c r="E417" s="1851" t="s">
        <v>3302</v>
      </c>
      <c r="F417" s="1851" t="s">
        <v>2330</v>
      </c>
      <c r="G417" s="1851" t="s">
        <v>3303</v>
      </c>
      <c r="H417" s="1851" t="s">
        <v>3304</v>
      </c>
      <c r="I417" s="1851" t="s">
        <v>863</v>
      </c>
    </row>
    <row customHeight="1" ht="11.25">
      <c r="A418" s="1851" t="s">
        <v>2266</v>
      </c>
      <c r="B418" s="1851" t="s">
        <v>16</v>
      </c>
      <c r="C418" s="1851" t="s">
        <v>3305</v>
      </c>
      <c r="D418" s="1851" t="s">
        <v>3301</v>
      </c>
      <c r="E418" s="1851" t="s">
        <v>3306</v>
      </c>
      <c r="F418" s="1851" t="s">
        <v>2544</v>
      </c>
      <c r="G418" s="1851" t="s">
        <v>3307</v>
      </c>
      <c r="H418" s="1851" t="s">
        <v>28</v>
      </c>
      <c r="I418" s="1851" t="s">
        <v>863</v>
      </c>
    </row>
    <row customHeight="1" ht="11.25">
      <c r="A419" s="1851" t="s">
        <v>2266</v>
      </c>
      <c r="B419" s="1851" t="s">
        <v>16</v>
      </c>
      <c r="C419" s="1851" t="s">
        <v>3308</v>
      </c>
      <c r="D419" s="1851" t="s">
        <v>3309</v>
      </c>
      <c r="E419" s="1851" t="s">
        <v>3310</v>
      </c>
      <c r="F419" s="1851" t="s">
        <v>2559</v>
      </c>
      <c r="G419" s="1851" t="s">
        <v>3311</v>
      </c>
      <c r="H419" s="1851" t="s">
        <v>28</v>
      </c>
      <c r="I419" s="1851" t="s">
        <v>863</v>
      </c>
    </row>
    <row customHeight="1" ht="11.25">
      <c r="A420" s="1851" t="s">
        <v>2266</v>
      </c>
      <c r="B420" s="1851" t="s">
        <v>16</v>
      </c>
      <c r="C420" s="1851" t="s">
        <v>3312</v>
      </c>
      <c r="D420" s="1851" t="s">
        <v>3313</v>
      </c>
      <c r="E420" s="1851" t="s">
        <v>3314</v>
      </c>
      <c r="F420" s="1851" t="s">
        <v>3315</v>
      </c>
      <c r="G420" s="1851" t="s">
        <v>3316</v>
      </c>
      <c r="H420" s="1851" t="s">
        <v>28</v>
      </c>
      <c r="I420" s="1851" t="s">
        <v>863</v>
      </c>
    </row>
    <row customHeight="1" ht="11.25">
      <c r="A421" s="1851" t="s">
        <v>2266</v>
      </c>
      <c r="B421" s="1851" t="s">
        <v>16</v>
      </c>
      <c r="C421" s="1851" t="s">
        <v>3317</v>
      </c>
      <c r="D421" s="1851" t="s">
        <v>3313</v>
      </c>
      <c r="E421" s="1851" t="s">
        <v>3314</v>
      </c>
      <c r="F421" s="1851" t="s">
        <v>2330</v>
      </c>
      <c r="G421" s="1851" t="s">
        <v>3215</v>
      </c>
      <c r="H421" s="1851" t="s">
        <v>28</v>
      </c>
      <c r="I421" s="1851" t="s">
        <v>863</v>
      </c>
    </row>
    <row customHeight="1" ht="11.25">
      <c r="A422" s="1851" t="s">
        <v>2266</v>
      </c>
      <c r="B422" s="1851" t="s">
        <v>16</v>
      </c>
      <c r="C422" s="1851" t="s">
        <v>2677</v>
      </c>
      <c r="D422" s="1851" t="s">
        <v>2678</v>
      </c>
      <c r="E422" s="1851" t="s">
        <v>2679</v>
      </c>
      <c r="F422" s="1851" t="s">
        <v>2334</v>
      </c>
      <c r="G422" s="1851" t="s">
        <v>28</v>
      </c>
      <c r="H422" s="1851" t="s">
        <v>28</v>
      </c>
      <c r="I422" s="1851" t="s">
        <v>863</v>
      </c>
    </row>
    <row customHeight="1" ht="11.25">
      <c r="A423" s="1851" t="s">
        <v>2266</v>
      </c>
      <c r="B423" s="1851" t="s">
        <v>16</v>
      </c>
      <c r="C423" s="1851" t="s">
        <v>3318</v>
      </c>
      <c r="D423" s="1851" t="s">
        <v>3319</v>
      </c>
      <c r="E423" s="1851" t="s">
        <v>3320</v>
      </c>
      <c r="F423" s="1851" t="s">
        <v>2342</v>
      </c>
      <c r="G423" s="1851" t="s">
        <v>2694</v>
      </c>
      <c r="H423" s="1851" t="s">
        <v>28</v>
      </c>
      <c r="I423" s="1851" t="s">
        <v>863</v>
      </c>
    </row>
    <row customHeight="1" ht="11.25">
      <c r="A424" s="1851" t="s">
        <v>2266</v>
      </c>
      <c r="B424" s="1851" t="s">
        <v>16</v>
      </c>
      <c r="C424" s="1851" t="s">
        <v>2695</v>
      </c>
      <c r="D424" s="1851" t="s">
        <v>2696</v>
      </c>
      <c r="E424" s="1851" t="s">
        <v>2697</v>
      </c>
      <c r="F424" s="1851" t="s">
        <v>2342</v>
      </c>
      <c r="G424" s="1851" t="s">
        <v>28</v>
      </c>
      <c r="H424" s="1851" t="s">
        <v>28</v>
      </c>
      <c r="I424" s="1851" t="s">
        <v>863</v>
      </c>
    </row>
    <row customHeight="1" ht="11.25">
      <c r="A425" s="1851" t="s">
        <v>2266</v>
      </c>
      <c r="B425" s="1851" t="s">
        <v>16</v>
      </c>
      <c r="C425" s="1851" t="s">
        <v>2698</v>
      </c>
      <c r="D425" s="1851" t="s">
        <v>2699</v>
      </c>
      <c r="E425" s="1851" t="s">
        <v>2700</v>
      </c>
      <c r="F425" s="1851" t="s">
        <v>2342</v>
      </c>
      <c r="G425" s="1851" t="s">
        <v>2701</v>
      </c>
      <c r="H425" s="1851" t="s">
        <v>28</v>
      </c>
      <c r="I425" s="1851" t="s">
        <v>863</v>
      </c>
    </row>
    <row customHeight="1" ht="11.25">
      <c r="A426" s="1851" t="s">
        <v>2266</v>
      </c>
      <c r="B426" s="1851" t="s">
        <v>16</v>
      </c>
      <c r="C426" s="1851" t="s">
        <v>3321</v>
      </c>
      <c r="D426" s="1851" t="s">
        <v>3322</v>
      </c>
      <c r="E426" s="1851" t="s">
        <v>3323</v>
      </c>
      <c r="F426" s="1851" t="s">
        <v>2395</v>
      </c>
      <c r="G426" s="1851" t="s">
        <v>28</v>
      </c>
      <c r="H426" s="1851" t="s">
        <v>28</v>
      </c>
      <c r="I426" s="1851" t="s">
        <v>863</v>
      </c>
    </row>
    <row customHeight="1" ht="11.25">
      <c r="A427" s="1851" t="s">
        <v>2266</v>
      </c>
      <c r="B427" s="1851" t="s">
        <v>16</v>
      </c>
      <c r="C427" s="1851" t="s">
        <v>3324</v>
      </c>
      <c r="D427" s="1851" t="s">
        <v>3325</v>
      </c>
      <c r="E427" s="1851" t="s">
        <v>3326</v>
      </c>
      <c r="F427" s="1851" t="s">
        <v>2602</v>
      </c>
      <c r="G427" s="1851" t="s">
        <v>28</v>
      </c>
      <c r="H427" s="1851" t="s">
        <v>28</v>
      </c>
      <c r="I427" s="1851" t="s">
        <v>863</v>
      </c>
    </row>
    <row customHeight="1" ht="11.25">
      <c r="A428" s="1851" t="s">
        <v>2266</v>
      </c>
      <c r="B428" s="1851" t="s">
        <v>16</v>
      </c>
      <c r="C428" s="1851" t="s">
        <v>2710</v>
      </c>
      <c r="D428" s="1851" t="s">
        <v>2711</v>
      </c>
      <c r="E428" s="1851" t="s">
        <v>2712</v>
      </c>
      <c r="F428" s="1851" t="s">
        <v>2452</v>
      </c>
      <c r="G428" s="1851" t="s">
        <v>2713</v>
      </c>
      <c r="H428" s="1851" t="s">
        <v>28</v>
      </c>
      <c r="I428" s="1851" t="s">
        <v>863</v>
      </c>
    </row>
    <row customHeight="1" ht="11.25">
      <c r="A429" s="1851" t="s">
        <v>2266</v>
      </c>
      <c r="B429" s="1851" t="s">
        <v>16</v>
      </c>
      <c r="C429" s="1851" t="s">
        <v>2714</v>
      </c>
      <c r="D429" s="1851" t="s">
        <v>2715</v>
      </c>
      <c r="E429" s="1851" t="s">
        <v>2716</v>
      </c>
      <c r="F429" s="1851" t="s">
        <v>2515</v>
      </c>
      <c r="G429" s="1851" t="s">
        <v>28</v>
      </c>
      <c r="H429" s="1851" t="s">
        <v>2717</v>
      </c>
      <c r="I429" s="1851" t="s">
        <v>863</v>
      </c>
    </row>
    <row customHeight="1" ht="11.25">
      <c r="A430" s="1851" t="s">
        <v>2266</v>
      </c>
      <c r="B430" s="1851" t="s">
        <v>16</v>
      </c>
      <c r="C430" s="1851" t="s">
        <v>3327</v>
      </c>
      <c r="D430" s="1851" t="s">
        <v>3328</v>
      </c>
      <c r="E430" s="1851" t="s">
        <v>3329</v>
      </c>
      <c r="F430" s="1851" t="s">
        <v>2457</v>
      </c>
      <c r="G430" s="1851" t="s">
        <v>28</v>
      </c>
      <c r="H430" s="1851" t="s">
        <v>28</v>
      </c>
      <c r="I430" s="1851" t="s">
        <v>863</v>
      </c>
    </row>
    <row customHeight="1" ht="11.25">
      <c r="A431" s="1851" t="s">
        <v>2266</v>
      </c>
      <c r="B431" s="1851" t="s">
        <v>16</v>
      </c>
      <c r="C431" s="1851" t="s">
        <v>2736</v>
      </c>
      <c r="D431" s="1851" t="s">
        <v>2737</v>
      </c>
      <c r="E431" s="1851" t="s">
        <v>2738</v>
      </c>
      <c r="F431" s="1851" t="s">
        <v>2334</v>
      </c>
      <c r="G431" s="1851" t="s">
        <v>2739</v>
      </c>
      <c r="H431" s="1851" t="s">
        <v>28</v>
      </c>
      <c r="I431" s="1851" t="s">
        <v>863</v>
      </c>
    </row>
    <row customHeight="1" ht="11.25">
      <c r="A432" s="1851" t="s">
        <v>2266</v>
      </c>
      <c r="B432" s="1851" t="s">
        <v>16</v>
      </c>
      <c r="C432" s="1851" t="s">
        <v>2740</v>
      </c>
      <c r="D432" s="1851" t="s">
        <v>2741</v>
      </c>
      <c r="E432" s="1851" t="s">
        <v>2742</v>
      </c>
      <c r="F432" s="1851" t="s">
        <v>2457</v>
      </c>
      <c r="G432" s="1851" t="s">
        <v>28</v>
      </c>
      <c r="H432" s="1851" t="s">
        <v>28</v>
      </c>
      <c r="I432" s="1851" t="s">
        <v>863</v>
      </c>
    </row>
    <row customHeight="1" ht="11.25">
      <c r="A433" s="1851" t="s">
        <v>2266</v>
      </c>
      <c r="B433" s="1851" t="s">
        <v>16</v>
      </c>
      <c r="C433" s="1851" t="s">
        <v>3330</v>
      </c>
      <c r="D433" s="1851" t="s">
        <v>3331</v>
      </c>
      <c r="E433" s="1851" t="s">
        <v>3332</v>
      </c>
      <c r="F433" s="1851" t="s">
        <v>2609</v>
      </c>
      <c r="G433" s="1851" t="s">
        <v>28</v>
      </c>
      <c r="H433" s="1851" t="s">
        <v>28</v>
      </c>
      <c r="I433" s="1851" t="s">
        <v>863</v>
      </c>
    </row>
    <row customHeight="1" ht="11.25">
      <c r="A434" s="1851" t="s">
        <v>2266</v>
      </c>
      <c r="B434" s="1851" t="s">
        <v>16</v>
      </c>
      <c r="C434" s="1851" t="s">
        <v>2743</v>
      </c>
      <c r="D434" s="1851" t="s">
        <v>2744</v>
      </c>
      <c r="E434" s="1851" t="s">
        <v>2745</v>
      </c>
      <c r="F434" s="1851" t="s">
        <v>2409</v>
      </c>
      <c r="G434" s="1851" t="s">
        <v>2746</v>
      </c>
      <c r="H434" s="1851" t="s">
        <v>28</v>
      </c>
      <c r="I434" s="1851" t="s">
        <v>863</v>
      </c>
    </row>
    <row customHeight="1" ht="11.25">
      <c r="A435" s="1851" t="s">
        <v>2266</v>
      </c>
      <c r="B435" s="1851" t="s">
        <v>16</v>
      </c>
      <c r="C435" s="1851" t="s">
        <v>3333</v>
      </c>
      <c r="D435" s="1851" t="s">
        <v>3334</v>
      </c>
      <c r="E435" s="1851" t="s">
        <v>3335</v>
      </c>
      <c r="F435" s="1851" t="s">
        <v>2405</v>
      </c>
      <c r="G435" s="1851" t="s">
        <v>28</v>
      </c>
      <c r="H435" s="1851" t="s">
        <v>28</v>
      </c>
      <c r="I435" s="1851" t="s">
        <v>863</v>
      </c>
    </row>
    <row customHeight="1" ht="11.25">
      <c r="A436" s="1851" t="s">
        <v>2266</v>
      </c>
      <c r="B436" s="1851" t="s">
        <v>16</v>
      </c>
      <c r="C436" s="1851" t="s">
        <v>2760</v>
      </c>
      <c r="D436" s="1851" t="s">
        <v>2761</v>
      </c>
      <c r="E436" s="1851" t="s">
        <v>2762</v>
      </c>
      <c r="F436" s="1851" t="s">
        <v>2280</v>
      </c>
      <c r="G436" s="1851" t="s">
        <v>28</v>
      </c>
      <c r="H436" s="1851" t="s">
        <v>28</v>
      </c>
      <c r="I436" s="1851" t="s">
        <v>863</v>
      </c>
    </row>
    <row customHeight="1" ht="11.25">
      <c r="A437" s="1851" t="s">
        <v>2266</v>
      </c>
      <c r="B437" s="1851" t="s">
        <v>16</v>
      </c>
      <c r="C437" s="1851" t="s">
        <v>3336</v>
      </c>
      <c r="D437" s="1851" t="s">
        <v>3337</v>
      </c>
      <c r="E437" s="1851" t="s">
        <v>3338</v>
      </c>
      <c r="F437" s="1851" t="s">
        <v>2395</v>
      </c>
      <c r="G437" s="1851" t="s">
        <v>28</v>
      </c>
      <c r="H437" s="1851" t="s">
        <v>28</v>
      </c>
      <c r="I437" s="1851" t="s">
        <v>863</v>
      </c>
    </row>
    <row customHeight="1" ht="11.25">
      <c r="A438" s="1851" t="s">
        <v>2266</v>
      </c>
      <c r="B438" s="1851" t="s">
        <v>16</v>
      </c>
      <c r="C438" s="1851" t="s">
        <v>2763</v>
      </c>
      <c r="D438" s="1851" t="s">
        <v>2764</v>
      </c>
      <c r="E438" s="1851" t="s">
        <v>2765</v>
      </c>
      <c r="F438" s="1851" t="s">
        <v>2602</v>
      </c>
      <c r="G438" s="1851" t="s">
        <v>28</v>
      </c>
      <c r="H438" s="1851" t="s">
        <v>28</v>
      </c>
      <c r="I438" s="1851" t="s">
        <v>863</v>
      </c>
    </row>
    <row customHeight="1" ht="11.25">
      <c r="A439" s="1851" t="s">
        <v>2266</v>
      </c>
      <c r="B439" s="1851" t="s">
        <v>16</v>
      </c>
      <c r="C439" s="1851" t="s">
        <v>3339</v>
      </c>
      <c r="D439" s="1851" t="s">
        <v>3340</v>
      </c>
      <c r="E439" s="1851" t="s">
        <v>3341</v>
      </c>
      <c r="F439" s="1851" t="s">
        <v>2409</v>
      </c>
      <c r="G439" s="1851" t="s">
        <v>28</v>
      </c>
      <c r="H439" s="1851" t="s">
        <v>28</v>
      </c>
      <c r="I439" s="1851" t="s">
        <v>863</v>
      </c>
    </row>
    <row customHeight="1" ht="11.25">
      <c r="A440" s="1851" t="s">
        <v>2266</v>
      </c>
      <c r="B440" s="1851" t="s">
        <v>16</v>
      </c>
      <c r="C440" s="1851" t="s">
        <v>2766</v>
      </c>
      <c r="D440" s="1851" t="s">
        <v>2767</v>
      </c>
      <c r="E440" s="1851" t="s">
        <v>2768</v>
      </c>
      <c r="F440" s="1851" t="s">
        <v>2515</v>
      </c>
      <c r="G440" s="1851" t="s">
        <v>28</v>
      </c>
      <c r="H440" s="1851" t="s">
        <v>2769</v>
      </c>
      <c r="I440" s="1851" t="s">
        <v>863</v>
      </c>
    </row>
    <row customHeight="1" ht="11.25">
      <c r="A441" s="1851" t="s">
        <v>2266</v>
      </c>
      <c r="B441" s="1851" t="s">
        <v>16</v>
      </c>
      <c r="C441" s="1851" t="s">
        <v>3342</v>
      </c>
      <c r="D441" s="1851" t="s">
        <v>3343</v>
      </c>
      <c r="E441" s="1851" t="s">
        <v>3344</v>
      </c>
      <c r="F441" s="1851" t="s">
        <v>2334</v>
      </c>
      <c r="G441" s="1851" t="s">
        <v>2468</v>
      </c>
      <c r="H441" s="1851" t="s">
        <v>28</v>
      </c>
      <c r="I441" s="1851" t="s">
        <v>863</v>
      </c>
    </row>
    <row customHeight="1" ht="11.25">
      <c r="A442" s="1851" t="s">
        <v>2266</v>
      </c>
      <c r="B442" s="1851" t="s">
        <v>16</v>
      </c>
      <c r="C442" s="1851" t="s">
        <v>2782</v>
      </c>
      <c r="D442" s="1851" t="s">
        <v>2783</v>
      </c>
      <c r="E442" s="1851" t="s">
        <v>2784</v>
      </c>
      <c r="F442" s="1851" t="s">
        <v>2785</v>
      </c>
      <c r="G442" s="1851" t="s">
        <v>28</v>
      </c>
      <c r="H442" s="1851" t="s">
        <v>28</v>
      </c>
      <c r="I442" s="1851" t="s">
        <v>863</v>
      </c>
    </row>
    <row customHeight="1" ht="11.25">
      <c r="A443" s="1851" t="s">
        <v>2266</v>
      </c>
      <c r="B443" s="1851" t="s">
        <v>16</v>
      </c>
      <c r="C443" s="1851" t="s">
        <v>2795</v>
      </c>
      <c r="D443" s="1851" t="s">
        <v>2796</v>
      </c>
      <c r="E443" s="1851" t="s">
        <v>2797</v>
      </c>
      <c r="F443" s="1851" t="s">
        <v>2395</v>
      </c>
      <c r="G443" s="1851" t="s">
        <v>28</v>
      </c>
      <c r="H443" s="1851" t="s">
        <v>28</v>
      </c>
      <c r="I443" s="1851" t="s">
        <v>863</v>
      </c>
    </row>
    <row customHeight="1" ht="11.25">
      <c r="A444" s="1851" t="s">
        <v>2266</v>
      </c>
      <c r="B444" s="1851" t="s">
        <v>16</v>
      </c>
      <c r="C444" s="1851" t="s">
        <v>2801</v>
      </c>
      <c r="D444" s="1851" t="s">
        <v>2802</v>
      </c>
      <c r="E444" s="1851" t="s">
        <v>2803</v>
      </c>
      <c r="F444" s="1851" t="s">
        <v>2303</v>
      </c>
      <c r="G444" s="1851" t="s">
        <v>28</v>
      </c>
      <c r="H444" s="1851" t="s">
        <v>28</v>
      </c>
      <c r="I444" s="1851" t="s">
        <v>863</v>
      </c>
    </row>
    <row customHeight="1" ht="11.25">
      <c r="A445" s="1851" t="s">
        <v>2266</v>
      </c>
      <c r="B445" s="1851" t="s">
        <v>16</v>
      </c>
      <c r="C445" s="1851" t="s">
        <v>2804</v>
      </c>
      <c r="D445" s="1851" t="s">
        <v>2805</v>
      </c>
      <c r="E445" s="1851" t="s">
        <v>2806</v>
      </c>
      <c r="F445" s="1851" t="s">
        <v>2525</v>
      </c>
      <c r="G445" s="1851" t="s">
        <v>28</v>
      </c>
      <c r="H445" s="1851" t="s">
        <v>28</v>
      </c>
      <c r="I445" s="1851" t="s">
        <v>863</v>
      </c>
    </row>
    <row customHeight="1" ht="11.25">
      <c r="A446" s="1851" t="s">
        <v>2266</v>
      </c>
      <c r="B446" s="1851" t="s">
        <v>16</v>
      </c>
      <c r="C446" s="1851" t="s">
        <v>3345</v>
      </c>
      <c r="D446" s="1851" t="s">
        <v>3346</v>
      </c>
      <c r="E446" s="1851" t="s">
        <v>3347</v>
      </c>
      <c r="F446" s="1851" t="s">
        <v>2544</v>
      </c>
      <c r="G446" s="1851" t="s">
        <v>2468</v>
      </c>
      <c r="H446" s="1851" t="s">
        <v>28</v>
      </c>
      <c r="I446" s="1851" t="s">
        <v>863</v>
      </c>
    </row>
    <row customHeight="1" ht="11.25">
      <c r="A447" s="1851" t="s">
        <v>2266</v>
      </c>
      <c r="B447" s="1851" t="s">
        <v>16</v>
      </c>
      <c r="C447" s="1851" t="s">
        <v>2819</v>
      </c>
      <c r="D447" s="1851" t="s">
        <v>2820</v>
      </c>
      <c r="E447" s="1851" t="s">
        <v>2821</v>
      </c>
      <c r="F447" s="1851" t="s">
        <v>2409</v>
      </c>
      <c r="G447" s="1851" t="s">
        <v>28</v>
      </c>
      <c r="H447" s="1851" t="s">
        <v>28</v>
      </c>
      <c r="I447" s="1851" t="s">
        <v>863</v>
      </c>
    </row>
    <row customHeight="1" ht="11.25">
      <c r="A448" s="1851" t="s">
        <v>2266</v>
      </c>
      <c r="B448" s="1851" t="s">
        <v>16</v>
      </c>
      <c r="C448" s="1851" t="s">
        <v>2822</v>
      </c>
      <c r="D448" s="1851" t="s">
        <v>2823</v>
      </c>
      <c r="E448" s="1851" t="s">
        <v>2824</v>
      </c>
      <c r="F448" s="1851" t="s">
        <v>2515</v>
      </c>
      <c r="G448" s="1851" t="s">
        <v>28</v>
      </c>
      <c r="H448" s="1851" t="s">
        <v>28</v>
      </c>
      <c r="I448" s="1851" t="s">
        <v>863</v>
      </c>
    </row>
    <row customHeight="1" ht="11.25">
      <c r="A449" s="1851" t="s">
        <v>2266</v>
      </c>
      <c r="B449" s="1851" t="s">
        <v>16</v>
      </c>
      <c r="C449" s="1851" t="s">
        <v>2825</v>
      </c>
      <c r="D449" s="1851" t="s">
        <v>2826</v>
      </c>
      <c r="E449" s="1851" t="s">
        <v>2827</v>
      </c>
      <c r="F449" s="1851" t="s">
        <v>2525</v>
      </c>
      <c r="G449" s="1851" t="s">
        <v>28</v>
      </c>
      <c r="H449" s="1851" t="s">
        <v>28</v>
      </c>
      <c r="I449" s="1851" t="s">
        <v>863</v>
      </c>
    </row>
    <row customHeight="1" ht="11.25">
      <c r="A450" s="1851" t="s">
        <v>2266</v>
      </c>
      <c r="B450" s="1851" t="s">
        <v>16</v>
      </c>
      <c r="C450" s="1851" t="s">
        <v>3348</v>
      </c>
      <c r="D450" s="1851" t="s">
        <v>3349</v>
      </c>
      <c r="E450" s="1851" t="s">
        <v>3350</v>
      </c>
      <c r="F450" s="1851" t="s">
        <v>2602</v>
      </c>
      <c r="G450" s="1851" t="s">
        <v>28</v>
      </c>
      <c r="H450" s="1851" t="s">
        <v>28</v>
      </c>
      <c r="I450" s="1851" t="s">
        <v>863</v>
      </c>
    </row>
    <row customHeight="1" ht="11.25">
      <c r="A451" s="1851" t="s">
        <v>2266</v>
      </c>
      <c r="B451" s="1851" t="s">
        <v>16</v>
      </c>
      <c r="C451" s="1851" t="s">
        <v>3351</v>
      </c>
      <c r="D451" s="1851" t="s">
        <v>3352</v>
      </c>
      <c r="E451" s="1851" t="s">
        <v>3353</v>
      </c>
      <c r="F451" s="1851" t="s">
        <v>2342</v>
      </c>
      <c r="G451" s="1851" t="s">
        <v>28</v>
      </c>
      <c r="H451" s="1851" t="s">
        <v>28</v>
      </c>
      <c r="I451" s="1851" t="s">
        <v>863</v>
      </c>
    </row>
    <row customHeight="1" ht="11.25">
      <c r="A452" s="1851" t="s">
        <v>2266</v>
      </c>
      <c r="B452" s="1851" t="s">
        <v>16</v>
      </c>
      <c r="C452" s="1851" t="s">
        <v>3354</v>
      </c>
      <c r="D452" s="1851" t="s">
        <v>3352</v>
      </c>
      <c r="E452" s="1851" t="s">
        <v>3355</v>
      </c>
      <c r="F452" s="1851" t="s">
        <v>54</v>
      </c>
      <c r="G452" s="1851" t="s">
        <v>28</v>
      </c>
      <c r="H452" s="1851" t="s">
        <v>28</v>
      </c>
      <c r="I452" s="1851" t="s">
        <v>863</v>
      </c>
    </row>
    <row customHeight="1" ht="11.25">
      <c r="A453" s="1851" t="s">
        <v>2266</v>
      </c>
      <c r="B453" s="1851" t="s">
        <v>16</v>
      </c>
      <c r="C453" s="1851" t="s">
        <v>2840</v>
      </c>
      <c r="D453" s="1851" t="s">
        <v>2841</v>
      </c>
      <c r="E453" s="1851" t="s">
        <v>2842</v>
      </c>
      <c r="F453" s="1851" t="s">
        <v>2303</v>
      </c>
      <c r="G453" s="1851" t="s">
        <v>28</v>
      </c>
      <c r="H453" s="1851" t="s">
        <v>28</v>
      </c>
      <c r="I453" s="1851" t="s">
        <v>863</v>
      </c>
    </row>
    <row customHeight="1" ht="11.25">
      <c r="A454" s="1851" t="s">
        <v>2266</v>
      </c>
      <c r="B454" s="1851" t="s">
        <v>16</v>
      </c>
      <c r="C454" s="1851" t="s">
        <v>2843</v>
      </c>
      <c r="D454" s="1851" t="s">
        <v>2844</v>
      </c>
      <c r="E454" s="1851" t="s">
        <v>2845</v>
      </c>
      <c r="F454" s="1851" t="s">
        <v>2515</v>
      </c>
      <c r="G454" s="1851" t="s">
        <v>28</v>
      </c>
      <c r="H454" s="1851" t="s">
        <v>2846</v>
      </c>
      <c r="I454" s="1851" t="s">
        <v>863</v>
      </c>
    </row>
    <row customHeight="1" ht="11.25">
      <c r="A455" s="1851" t="s">
        <v>2266</v>
      </c>
      <c r="B455" s="1851" t="s">
        <v>16</v>
      </c>
      <c r="C455" s="1851" t="s">
        <v>2847</v>
      </c>
      <c r="D455" s="1851" t="s">
        <v>2848</v>
      </c>
      <c r="E455" s="1851" t="s">
        <v>2849</v>
      </c>
      <c r="F455" s="1851" t="s">
        <v>2515</v>
      </c>
      <c r="G455" s="1851" t="s">
        <v>28</v>
      </c>
      <c r="H455" s="1851" t="s">
        <v>28</v>
      </c>
      <c r="I455" s="1851" t="s">
        <v>863</v>
      </c>
    </row>
    <row customHeight="1" ht="11.25">
      <c r="A456" s="1851" t="s">
        <v>2266</v>
      </c>
      <c r="B456" s="1851" t="s">
        <v>16</v>
      </c>
      <c r="C456" s="1851" t="s">
        <v>2853</v>
      </c>
      <c r="D456" s="1851" t="s">
        <v>2854</v>
      </c>
      <c r="E456" s="1851" t="s">
        <v>2855</v>
      </c>
      <c r="F456" s="1851" t="s">
        <v>2457</v>
      </c>
      <c r="G456" s="1851" t="s">
        <v>28</v>
      </c>
      <c r="H456" s="1851" t="s">
        <v>28</v>
      </c>
      <c r="I456" s="1851" t="s">
        <v>863</v>
      </c>
    </row>
    <row customHeight="1" ht="11.25">
      <c r="A457" s="1851" t="s">
        <v>2266</v>
      </c>
      <c r="B457" s="1851" t="s">
        <v>16</v>
      </c>
      <c r="C457" s="1851" t="s">
        <v>2859</v>
      </c>
      <c r="D457" s="1851" t="s">
        <v>2860</v>
      </c>
      <c r="E457" s="1851" t="s">
        <v>2861</v>
      </c>
      <c r="F457" s="1851" t="s">
        <v>2334</v>
      </c>
      <c r="G457" s="1851" t="s">
        <v>28</v>
      </c>
      <c r="H457" s="1851" t="s">
        <v>28</v>
      </c>
      <c r="I457" s="1851" t="s">
        <v>863</v>
      </c>
    </row>
    <row customHeight="1" ht="11.25">
      <c r="A458" s="1851" t="s">
        <v>2266</v>
      </c>
      <c r="B458" s="1851" t="s">
        <v>16</v>
      </c>
      <c r="C458" s="1851" t="s">
        <v>2866</v>
      </c>
      <c r="D458" s="1851" t="s">
        <v>2867</v>
      </c>
      <c r="E458" s="1851" t="s">
        <v>2868</v>
      </c>
      <c r="F458" s="1851" t="s">
        <v>2395</v>
      </c>
      <c r="G458" s="1851" t="s">
        <v>28</v>
      </c>
      <c r="H458" s="1851" t="s">
        <v>2869</v>
      </c>
      <c r="I458" s="1851" t="s">
        <v>863</v>
      </c>
    </row>
    <row customHeight="1" ht="11.25">
      <c r="A459" s="1851" t="s">
        <v>2266</v>
      </c>
      <c r="B459" s="1851" t="s">
        <v>16</v>
      </c>
      <c r="C459" s="1851" t="s">
        <v>2873</v>
      </c>
      <c r="D459" s="1851" t="s">
        <v>2874</v>
      </c>
      <c r="E459" s="1851" t="s">
        <v>2875</v>
      </c>
      <c r="F459" s="1851" t="s">
        <v>2409</v>
      </c>
      <c r="G459" s="1851" t="s">
        <v>2876</v>
      </c>
      <c r="H459" s="1851" t="s">
        <v>28</v>
      </c>
      <c r="I459" s="1851" t="s">
        <v>863</v>
      </c>
    </row>
    <row customHeight="1" ht="11.25">
      <c r="A460" s="1851" t="s">
        <v>2266</v>
      </c>
      <c r="B460" s="1851" t="s">
        <v>16</v>
      </c>
      <c r="C460" s="1851" t="s">
        <v>3356</v>
      </c>
      <c r="D460" s="1851" t="s">
        <v>3357</v>
      </c>
      <c r="E460" s="1851" t="s">
        <v>3358</v>
      </c>
      <c r="F460" s="1851" t="s">
        <v>2334</v>
      </c>
      <c r="G460" s="1851" t="s">
        <v>3359</v>
      </c>
      <c r="H460" s="1851" t="s">
        <v>28</v>
      </c>
      <c r="I460" s="1851" t="s">
        <v>863</v>
      </c>
    </row>
    <row customHeight="1" ht="11.25">
      <c r="A461" s="1851" t="s">
        <v>2266</v>
      </c>
      <c r="B461" s="1851" t="s">
        <v>16</v>
      </c>
      <c r="C461" s="1851" t="s">
        <v>2885</v>
      </c>
      <c r="D461" s="1851" t="s">
        <v>2886</v>
      </c>
      <c r="E461" s="1851" t="s">
        <v>2887</v>
      </c>
      <c r="F461" s="1851" t="s">
        <v>2602</v>
      </c>
      <c r="G461" s="1851" t="s">
        <v>28</v>
      </c>
      <c r="H461" s="1851" t="s">
        <v>28</v>
      </c>
      <c r="I461" s="1851" t="s">
        <v>863</v>
      </c>
    </row>
    <row customHeight="1" ht="11.25">
      <c r="A462" s="1851" t="s">
        <v>2266</v>
      </c>
      <c r="B462" s="1851" t="s">
        <v>16</v>
      </c>
      <c r="C462" s="1851" t="s">
        <v>2888</v>
      </c>
      <c r="D462" s="1851" t="s">
        <v>2889</v>
      </c>
      <c r="E462" s="1851" t="s">
        <v>2890</v>
      </c>
      <c r="F462" s="1851" t="s">
        <v>2602</v>
      </c>
      <c r="G462" s="1851" t="s">
        <v>28</v>
      </c>
      <c r="H462" s="1851" t="s">
        <v>28</v>
      </c>
      <c r="I462" s="1851" t="s">
        <v>863</v>
      </c>
    </row>
    <row customHeight="1" ht="11.25">
      <c r="A463" s="1851" t="s">
        <v>2266</v>
      </c>
      <c r="B463" s="1851" t="s">
        <v>16</v>
      </c>
      <c r="C463" s="1851" t="s">
        <v>3360</v>
      </c>
      <c r="D463" s="1851" t="s">
        <v>3361</v>
      </c>
      <c r="E463" s="1851" t="s">
        <v>3362</v>
      </c>
      <c r="F463" s="1851" t="s">
        <v>2499</v>
      </c>
      <c r="G463" s="1851" t="s">
        <v>28</v>
      </c>
      <c r="H463" s="1851" t="s">
        <v>28</v>
      </c>
      <c r="I463" s="1851" t="s">
        <v>863</v>
      </c>
    </row>
    <row customHeight="1" ht="11.25">
      <c r="A464" s="1851" t="s">
        <v>2266</v>
      </c>
      <c r="B464" s="1851" t="s">
        <v>16</v>
      </c>
      <c r="C464" s="1851" t="s">
        <v>3363</v>
      </c>
      <c r="D464" s="1851" t="s">
        <v>3364</v>
      </c>
      <c r="E464" s="1851" t="s">
        <v>3365</v>
      </c>
      <c r="F464" s="1851" t="s">
        <v>2395</v>
      </c>
      <c r="G464" s="1851" t="s">
        <v>28</v>
      </c>
      <c r="H464" s="1851" t="s">
        <v>28</v>
      </c>
      <c r="I464" s="1851" t="s">
        <v>863</v>
      </c>
    </row>
    <row customHeight="1" ht="11.25">
      <c r="A465" s="1851" t="s">
        <v>2266</v>
      </c>
      <c r="B465" s="1851" t="s">
        <v>16</v>
      </c>
      <c r="C465" s="1851" t="s">
        <v>2898</v>
      </c>
      <c r="D465" s="1851" t="s">
        <v>2899</v>
      </c>
      <c r="E465" s="1851" t="s">
        <v>2900</v>
      </c>
      <c r="F465" s="1851" t="s">
        <v>2580</v>
      </c>
      <c r="G465" s="1851" t="s">
        <v>28</v>
      </c>
      <c r="H465" s="1851" t="s">
        <v>28</v>
      </c>
      <c r="I465" s="1851" t="s">
        <v>863</v>
      </c>
    </row>
    <row customHeight="1" ht="11.25">
      <c r="A466" s="1851" t="s">
        <v>2266</v>
      </c>
      <c r="B466" s="1851" t="s">
        <v>16</v>
      </c>
      <c r="C466" s="1851" t="s">
        <v>2901</v>
      </c>
      <c r="D466" s="1851" t="s">
        <v>2902</v>
      </c>
      <c r="E466" s="1851" t="s">
        <v>2903</v>
      </c>
      <c r="F466" s="1851" t="s">
        <v>2452</v>
      </c>
      <c r="G466" s="1851" t="s">
        <v>28</v>
      </c>
      <c r="H466" s="1851" t="s">
        <v>28</v>
      </c>
      <c r="I466" s="1851" t="s">
        <v>863</v>
      </c>
    </row>
    <row customHeight="1" ht="11.25">
      <c r="A467" s="1851" t="s">
        <v>2266</v>
      </c>
      <c r="B467" s="1851" t="s">
        <v>16</v>
      </c>
      <c r="C467" s="1851" t="s">
        <v>3366</v>
      </c>
      <c r="D467" s="1851" t="s">
        <v>3367</v>
      </c>
      <c r="E467" s="1851" t="s">
        <v>3368</v>
      </c>
      <c r="F467" s="1851" t="s">
        <v>2559</v>
      </c>
      <c r="G467" s="1851" t="s">
        <v>28</v>
      </c>
      <c r="H467" s="1851" t="s">
        <v>28</v>
      </c>
      <c r="I467" s="1851" t="s">
        <v>863</v>
      </c>
    </row>
    <row customHeight="1" ht="11.25">
      <c r="A468" s="1851" t="s">
        <v>2266</v>
      </c>
      <c r="B468" s="1851" t="s">
        <v>16</v>
      </c>
      <c r="C468" s="1851" t="s">
        <v>2904</v>
      </c>
      <c r="D468" s="1851" t="s">
        <v>2905</v>
      </c>
      <c r="E468" s="1851" t="s">
        <v>2906</v>
      </c>
      <c r="F468" s="1851" t="s">
        <v>2907</v>
      </c>
      <c r="G468" s="1851" t="s">
        <v>2908</v>
      </c>
      <c r="H468" s="1851" t="s">
        <v>28</v>
      </c>
      <c r="I468" s="1851" t="s">
        <v>863</v>
      </c>
    </row>
    <row customHeight="1" ht="11.25">
      <c r="A469" s="1851" t="s">
        <v>2266</v>
      </c>
      <c r="B469" s="1851" t="s">
        <v>16</v>
      </c>
      <c r="C469" s="1851" t="s">
        <v>2913</v>
      </c>
      <c r="D469" s="1851" t="s">
        <v>2914</v>
      </c>
      <c r="E469" s="1851" t="s">
        <v>2915</v>
      </c>
      <c r="F469" s="1851" t="s">
        <v>2525</v>
      </c>
      <c r="G469" s="1851" t="s">
        <v>28</v>
      </c>
      <c r="H469" s="1851" t="s">
        <v>28</v>
      </c>
      <c r="I469" s="1851" t="s">
        <v>863</v>
      </c>
    </row>
    <row customHeight="1" ht="11.25">
      <c r="A470" s="1851" t="s">
        <v>2266</v>
      </c>
      <c r="B470" s="1851" t="s">
        <v>16</v>
      </c>
      <c r="C470" s="1851" t="s">
        <v>2916</v>
      </c>
      <c r="D470" s="1851" t="s">
        <v>2917</v>
      </c>
      <c r="E470" s="1851" t="s">
        <v>2918</v>
      </c>
      <c r="F470" s="1851" t="s">
        <v>2907</v>
      </c>
      <c r="G470" s="1851" t="s">
        <v>28</v>
      </c>
      <c r="H470" s="1851" t="s">
        <v>2919</v>
      </c>
      <c r="I470" s="1851" t="s">
        <v>863</v>
      </c>
    </row>
    <row customHeight="1" ht="11.25">
      <c r="A471" s="1851" t="s">
        <v>2266</v>
      </c>
      <c r="B471" s="1851" t="s">
        <v>16</v>
      </c>
      <c r="C471" s="1851" t="s">
        <v>2926</v>
      </c>
      <c r="D471" s="1851" t="s">
        <v>2927</v>
      </c>
      <c r="E471" s="1851" t="s">
        <v>2928</v>
      </c>
      <c r="F471" s="1851" t="s">
        <v>2907</v>
      </c>
      <c r="G471" s="1851" t="s">
        <v>28</v>
      </c>
      <c r="H471" s="1851" t="s">
        <v>28</v>
      </c>
      <c r="I471" s="1851" t="s">
        <v>863</v>
      </c>
    </row>
    <row customHeight="1" ht="11.25">
      <c r="A472" s="1851" t="s">
        <v>2266</v>
      </c>
      <c r="B472" s="1851" t="s">
        <v>16</v>
      </c>
      <c r="C472" s="1851" t="s">
        <v>2929</v>
      </c>
      <c r="D472" s="1851" t="s">
        <v>2930</v>
      </c>
      <c r="E472" s="1851" t="s">
        <v>2931</v>
      </c>
      <c r="F472" s="1851" t="s">
        <v>2907</v>
      </c>
      <c r="G472" s="1851" t="s">
        <v>28</v>
      </c>
      <c r="H472" s="1851" t="s">
        <v>28</v>
      </c>
      <c r="I472" s="1851" t="s">
        <v>863</v>
      </c>
    </row>
    <row customHeight="1" ht="11.25">
      <c r="A473" s="1851" t="s">
        <v>2266</v>
      </c>
      <c r="B473" s="1851" t="s">
        <v>16</v>
      </c>
      <c r="C473" s="1851" t="s">
        <v>2940</v>
      </c>
      <c r="D473" s="1851" t="s">
        <v>2941</v>
      </c>
      <c r="E473" s="1851" t="s">
        <v>2942</v>
      </c>
      <c r="F473" s="1851" t="s">
        <v>2943</v>
      </c>
      <c r="G473" s="1851" t="s">
        <v>28</v>
      </c>
      <c r="H473" s="1851" t="s">
        <v>28</v>
      </c>
      <c r="I473" s="1851" t="s">
        <v>863</v>
      </c>
    </row>
    <row customHeight="1" ht="11.25">
      <c r="A474" s="1851" t="s">
        <v>2266</v>
      </c>
      <c r="B474" s="1851" t="s">
        <v>16</v>
      </c>
      <c r="C474" s="1851" t="s">
        <v>2951</v>
      </c>
      <c r="D474" s="1851" t="s">
        <v>2952</v>
      </c>
      <c r="E474" s="1851" t="s">
        <v>2953</v>
      </c>
      <c r="F474" s="1851" t="s">
        <v>2954</v>
      </c>
      <c r="G474" s="1851" t="s">
        <v>28</v>
      </c>
      <c r="H474" s="1851" t="s">
        <v>28</v>
      </c>
      <c r="I474" s="1851" t="s">
        <v>863</v>
      </c>
    </row>
    <row customHeight="1" ht="11.25">
      <c r="A475" s="1851" t="s">
        <v>2266</v>
      </c>
      <c r="B475" s="1851" t="s">
        <v>16</v>
      </c>
      <c r="C475" s="1851" t="s">
        <v>2955</v>
      </c>
      <c r="D475" s="1851" t="s">
        <v>2956</v>
      </c>
      <c r="E475" s="1851" t="s">
        <v>2957</v>
      </c>
      <c r="F475" s="1851" t="s">
        <v>2958</v>
      </c>
      <c r="G475" s="1851" t="s">
        <v>28</v>
      </c>
      <c r="H475" s="1851" t="s">
        <v>28</v>
      </c>
      <c r="I475" s="1851" t="s">
        <v>863</v>
      </c>
    </row>
    <row customHeight="1" ht="11.25">
      <c r="A476" s="1851" t="s">
        <v>2266</v>
      </c>
      <c r="B476" s="1851" t="s">
        <v>16</v>
      </c>
      <c r="C476" s="1851" t="s">
        <v>2962</v>
      </c>
      <c r="D476" s="1851" t="s">
        <v>2963</v>
      </c>
      <c r="E476" s="1851" t="s">
        <v>2964</v>
      </c>
      <c r="F476" s="1851" t="s">
        <v>2346</v>
      </c>
      <c r="G476" s="1851" t="s">
        <v>28</v>
      </c>
      <c r="H476" s="1851" t="s">
        <v>2965</v>
      </c>
      <c r="I476" s="1851" t="s">
        <v>916</v>
      </c>
    </row>
    <row customHeight="1" ht="11.25">
      <c r="A477" s="1851" t="s">
        <v>2266</v>
      </c>
      <c r="B477" s="1851" t="s">
        <v>16</v>
      </c>
      <c r="C477" s="1851" t="s">
        <v>2966</v>
      </c>
      <c r="D477" s="1851" t="s">
        <v>2967</v>
      </c>
      <c r="E477" s="1851" t="s">
        <v>2968</v>
      </c>
      <c r="F477" s="1851" t="s">
        <v>2499</v>
      </c>
      <c r="G477" s="1851" t="s">
        <v>2969</v>
      </c>
      <c r="H477" s="1851" t="s">
        <v>28</v>
      </c>
      <c r="I477" s="1851" t="s">
        <v>916</v>
      </c>
    </row>
    <row customHeight="1" ht="11.25">
      <c r="A478" s="1851" t="s">
        <v>2266</v>
      </c>
      <c r="B478" s="1851" t="s">
        <v>16</v>
      </c>
      <c r="C478" s="1851" t="s">
        <v>2284</v>
      </c>
      <c r="D478" s="1851" t="s">
        <v>2285</v>
      </c>
      <c r="E478" s="1851" t="s">
        <v>2286</v>
      </c>
      <c r="F478" s="1851" t="s">
        <v>2287</v>
      </c>
      <c r="G478" s="1851" t="s">
        <v>28</v>
      </c>
      <c r="H478" s="1851" t="s">
        <v>28</v>
      </c>
      <c r="I478" s="1851" t="s">
        <v>916</v>
      </c>
    </row>
    <row customHeight="1" ht="11.25">
      <c r="A479" s="1851" t="s">
        <v>2266</v>
      </c>
      <c r="B479" s="1851" t="s">
        <v>16</v>
      </c>
      <c r="C479" s="1851" t="s">
        <v>2288</v>
      </c>
      <c r="D479" s="1851" t="s">
        <v>2289</v>
      </c>
      <c r="E479" s="1851" t="s">
        <v>2290</v>
      </c>
      <c r="F479" s="1851" t="s">
        <v>2275</v>
      </c>
      <c r="G479" s="1851" t="s">
        <v>2291</v>
      </c>
      <c r="H479" s="1851" t="s">
        <v>28</v>
      </c>
      <c r="I479" s="1851" t="s">
        <v>916</v>
      </c>
    </row>
    <row customHeight="1" ht="11.25">
      <c r="A480" s="1851" t="s">
        <v>2266</v>
      </c>
      <c r="B480" s="1851" t="s">
        <v>16</v>
      </c>
      <c r="C480" s="1851" t="s">
        <v>2292</v>
      </c>
      <c r="D480" s="1851" t="s">
        <v>2293</v>
      </c>
      <c r="E480" s="1851" t="s">
        <v>2294</v>
      </c>
      <c r="F480" s="1851" t="s">
        <v>2295</v>
      </c>
      <c r="G480" s="1851" t="s">
        <v>28</v>
      </c>
      <c r="H480" s="1851" t="s">
        <v>28</v>
      </c>
      <c r="I480" s="1851" t="s">
        <v>916</v>
      </c>
    </row>
    <row customHeight="1" ht="11.25">
      <c r="A481" s="1851" t="s">
        <v>2266</v>
      </c>
      <c r="B481" s="1851" t="s">
        <v>16</v>
      </c>
      <c r="C481" s="1851" t="s">
        <v>2296</v>
      </c>
      <c r="D481" s="1851" t="s">
        <v>2297</v>
      </c>
      <c r="E481" s="1851" t="s">
        <v>2298</v>
      </c>
      <c r="F481" s="1851" t="s">
        <v>2299</v>
      </c>
      <c r="G481" s="1851" t="s">
        <v>28</v>
      </c>
      <c r="H481" s="1851" t="s">
        <v>28</v>
      </c>
      <c r="I481" s="1851" t="s">
        <v>916</v>
      </c>
    </row>
    <row customHeight="1" ht="11.25">
      <c r="A482" s="1851" t="s">
        <v>2266</v>
      </c>
      <c r="B482" s="1851" t="s">
        <v>16</v>
      </c>
      <c r="C482" s="1851" t="s">
        <v>2974</v>
      </c>
      <c r="D482" s="1851" t="s">
        <v>2975</v>
      </c>
      <c r="E482" s="1851" t="s">
        <v>2976</v>
      </c>
      <c r="F482" s="1851" t="s">
        <v>2369</v>
      </c>
      <c r="G482" s="1851" t="s">
        <v>28</v>
      </c>
      <c r="H482" s="1851" t="s">
        <v>28</v>
      </c>
      <c r="I482" s="1851" t="s">
        <v>916</v>
      </c>
    </row>
    <row customHeight="1" ht="11.25">
      <c r="A483" s="1851" t="s">
        <v>2266</v>
      </c>
      <c r="B483" s="1851" t="s">
        <v>16</v>
      </c>
      <c r="C483" s="1851" t="s">
        <v>2312</v>
      </c>
      <c r="D483" s="1851" t="s">
        <v>2313</v>
      </c>
      <c r="E483" s="1851" t="s">
        <v>2314</v>
      </c>
      <c r="F483" s="1851" t="s">
        <v>2315</v>
      </c>
      <c r="G483" s="1851" t="s">
        <v>28</v>
      </c>
      <c r="H483" s="1851" t="s">
        <v>28</v>
      </c>
      <c r="I483" s="1851" t="s">
        <v>916</v>
      </c>
    </row>
    <row customHeight="1" ht="11.25">
      <c r="A484" s="1851" t="s">
        <v>2266</v>
      </c>
      <c r="B484" s="1851" t="s">
        <v>16</v>
      </c>
      <c r="C484" s="1851" t="s">
        <v>2316</v>
      </c>
      <c r="D484" s="1851" t="s">
        <v>2317</v>
      </c>
      <c r="E484" s="1851" t="s">
        <v>2318</v>
      </c>
      <c r="F484" s="1851" t="s">
        <v>2295</v>
      </c>
      <c r="G484" s="1851" t="s">
        <v>28</v>
      </c>
      <c r="H484" s="1851" t="s">
        <v>28</v>
      </c>
      <c r="I484" s="1851" t="s">
        <v>916</v>
      </c>
    </row>
    <row customHeight="1" ht="11.25">
      <c r="A485" s="1851" t="s">
        <v>2266</v>
      </c>
      <c r="B485" s="1851" t="s">
        <v>16</v>
      </c>
      <c r="C485" s="1851" t="s">
        <v>3369</v>
      </c>
      <c r="D485" s="1851" t="s">
        <v>3370</v>
      </c>
      <c r="E485" s="1851" t="s">
        <v>3371</v>
      </c>
      <c r="F485" s="1851" t="s">
        <v>2334</v>
      </c>
      <c r="G485" s="1851" t="s">
        <v>28</v>
      </c>
      <c r="H485" s="1851" t="s">
        <v>28</v>
      </c>
      <c r="I485" s="1851" t="s">
        <v>916</v>
      </c>
    </row>
    <row customHeight="1" ht="11.25">
      <c r="A486" s="1851" t="s">
        <v>2266</v>
      </c>
      <c r="B486" s="1851" t="s">
        <v>16</v>
      </c>
      <c r="C486" s="1851" t="s">
        <v>2331</v>
      </c>
      <c r="D486" s="1851" t="s">
        <v>2332</v>
      </c>
      <c r="E486" s="1851" t="s">
        <v>2333</v>
      </c>
      <c r="F486" s="1851" t="s">
        <v>2334</v>
      </c>
      <c r="G486" s="1851" t="s">
        <v>28</v>
      </c>
      <c r="H486" s="1851" t="s">
        <v>2335</v>
      </c>
      <c r="I486" s="1851" t="s">
        <v>916</v>
      </c>
    </row>
    <row customHeight="1" ht="11.25">
      <c r="A487" s="1851" t="s">
        <v>2266</v>
      </c>
      <c r="B487" s="1851" t="s">
        <v>16</v>
      </c>
      <c r="C487" s="1851" t="s">
        <v>2355</v>
      </c>
      <c r="D487" s="1851" t="s">
        <v>2356</v>
      </c>
      <c r="E487" s="1851" t="s">
        <v>2357</v>
      </c>
      <c r="F487" s="1851" t="s">
        <v>2358</v>
      </c>
      <c r="G487" s="1851" t="s">
        <v>2291</v>
      </c>
      <c r="H487" s="1851" t="s">
        <v>28</v>
      </c>
      <c r="I487" s="1851" t="s">
        <v>916</v>
      </c>
    </row>
    <row customHeight="1" ht="11.25">
      <c r="A488" s="1851" t="s">
        <v>2266</v>
      </c>
      <c r="B488" s="1851" t="s">
        <v>16</v>
      </c>
      <c r="C488" s="1851" t="s">
        <v>2362</v>
      </c>
      <c r="D488" s="1851" t="s">
        <v>2363</v>
      </c>
      <c r="E488" s="1851" t="s">
        <v>2364</v>
      </c>
      <c r="F488" s="1851" t="s">
        <v>2365</v>
      </c>
      <c r="G488" s="1851" t="s">
        <v>28</v>
      </c>
      <c r="H488" s="1851" t="s">
        <v>28</v>
      </c>
      <c r="I488" s="1851" t="s">
        <v>916</v>
      </c>
    </row>
    <row customHeight="1" ht="11.25">
      <c r="A489" s="1851" t="s">
        <v>2266</v>
      </c>
      <c r="B489" s="1851" t="s">
        <v>16</v>
      </c>
      <c r="C489" s="1851" t="s">
        <v>2366</v>
      </c>
      <c r="D489" s="1851" t="s">
        <v>2367</v>
      </c>
      <c r="E489" s="1851" t="s">
        <v>2368</v>
      </c>
      <c r="F489" s="1851" t="s">
        <v>2369</v>
      </c>
      <c r="G489" s="1851" t="s">
        <v>28</v>
      </c>
      <c r="H489" s="1851" t="s">
        <v>28</v>
      </c>
      <c r="I489" s="1851" t="s">
        <v>916</v>
      </c>
    </row>
    <row customHeight="1" ht="11.25">
      <c r="A490" s="1851" t="s">
        <v>2266</v>
      </c>
      <c r="B490" s="1851" t="s">
        <v>16</v>
      </c>
      <c r="C490" s="1851" t="s">
        <v>3372</v>
      </c>
      <c r="D490" s="1851" t="s">
        <v>3373</v>
      </c>
      <c r="E490" s="1851" t="s">
        <v>3374</v>
      </c>
      <c r="F490" s="1851" t="s">
        <v>2602</v>
      </c>
      <c r="G490" s="1851" t="s">
        <v>28</v>
      </c>
      <c r="H490" s="1851" t="s">
        <v>28</v>
      </c>
      <c r="I490" s="1851" t="s">
        <v>916</v>
      </c>
    </row>
    <row customHeight="1" ht="11.25">
      <c r="A491" s="1851" t="s">
        <v>2266</v>
      </c>
      <c r="B491" s="1851" t="s">
        <v>16</v>
      </c>
      <c r="C491" s="1851" t="s">
        <v>3375</v>
      </c>
      <c r="D491" s="1851" t="s">
        <v>3376</v>
      </c>
      <c r="E491" s="1851" t="s">
        <v>3377</v>
      </c>
      <c r="F491" s="1851" t="s">
        <v>2334</v>
      </c>
      <c r="G491" s="1851" t="s">
        <v>28</v>
      </c>
      <c r="H491" s="1851" t="s">
        <v>28</v>
      </c>
      <c r="I491" s="1851" t="s">
        <v>916</v>
      </c>
    </row>
    <row customHeight="1" ht="11.25">
      <c r="A492" s="1851" t="s">
        <v>2266</v>
      </c>
      <c r="B492" s="1851" t="s">
        <v>16</v>
      </c>
      <c r="C492" s="1851" t="s">
        <v>2377</v>
      </c>
      <c r="D492" s="1851" t="s">
        <v>2378</v>
      </c>
      <c r="E492" s="1851" t="s">
        <v>2375</v>
      </c>
      <c r="F492" s="1851" t="s">
        <v>2379</v>
      </c>
      <c r="G492" s="1851" t="s">
        <v>28</v>
      </c>
      <c r="H492" s="1851" t="s">
        <v>28</v>
      </c>
      <c r="I492" s="1851" t="s">
        <v>916</v>
      </c>
    </row>
    <row customHeight="1" ht="11.25">
      <c r="A493" s="1851" t="s">
        <v>2266</v>
      </c>
      <c r="B493" s="1851" t="s">
        <v>16</v>
      </c>
      <c r="C493" s="1851" t="s">
        <v>2380</v>
      </c>
      <c r="D493" s="1851" t="s">
        <v>2381</v>
      </c>
      <c r="E493" s="1851" t="s">
        <v>2382</v>
      </c>
      <c r="F493" s="1851" t="s">
        <v>2369</v>
      </c>
      <c r="G493" s="1851" t="s">
        <v>28</v>
      </c>
      <c r="H493" s="1851" t="s">
        <v>28</v>
      </c>
      <c r="I493" s="1851" t="s">
        <v>916</v>
      </c>
    </row>
    <row customHeight="1" ht="11.25">
      <c r="A494" s="1851" t="s">
        <v>2266</v>
      </c>
      <c r="B494" s="1851" t="s">
        <v>16</v>
      </c>
      <c r="C494" s="1851" t="s">
        <v>28</v>
      </c>
      <c r="D494" s="1851" t="s">
        <v>2396</v>
      </c>
      <c r="E494" s="1851" t="s">
        <v>2397</v>
      </c>
      <c r="F494" s="1851" t="s">
        <v>2280</v>
      </c>
      <c r="G494" s="1851" t="s">
        <v>28</v>
      </c>
      <c r="H494" s="1851" t="s">
        <v>28</v>
      </c>
      <c r="I494" s="1851" t="s">
        <v>916</v>
      </c>
    </row>
    <row customHeight="1" ht="11.25">
      <c r="A495" s="1851" t="s">
        <v>2266</v>
      </c>
      <c r="B495" s="1851" t="s">
        <v>16</v>
      </c>
      <c r="C495" s="1851" t="s">
        <v>3378</v>
      </c>
      <c r="D495" s="1851" t="s">
        <v>3379</v>
      </c>
      <c r="E495" s="1851" t="s">
        <v>3380</v>
      </c>
      <c r="F495" s="1851" t="s">
        <v>2346</v>
      </c>
      <c r="G495" s="1851" t="s">
        <v>28</v>
      </c>
      <c r="H495" s="1851" t="s">
        <v>28</v>
      </c>
      <c r="I495" s="1851" t="s">
        <v>916</v>
      </c>
    </row>
    <row customHeight="1" ht="11.25">
      <c r="A496" s="1851" t="s">
        <v>2266</v>
      </c>
      <c r="B496" s="1851" t="s">
        <v>16</v>
      </c>
      <c r="C496" s="1851" t="s">
        <v>3381</v>
      </c>
      <c r="D496" s="1851" t="s">
        <v>3382</v>
      </c>
      <c r="E496" s="1851" t="s">
        <v>3383</v>
      </c>
      <c r="F496" s="1851" t="s">
        <v>54</v>
      </c>
      <c r="G496" s="1851" t="s">
        <v>28</v>
      </c>
      <c r="H496" s="1851" t="s">
        <v>3384</v>
      </c>
      <c r="I496" s="1851" t="s">
        <v>916</v>
      </c>
    </row>
    <row customHeight="1" ht="11.25">
      <c r="A497" s="1851" t="s">
        <v>2266</v>
      </c>
      <c r="B497" s="1851" t="s">
        <v>16</v>
      </c>
      <c r="C497" s="1851" t="s">
        <v>2410</v>
      </c>
      <c r="D497" s="1851" t="s">
        <v>2411</v>
      </c>
      <c r="E497" s="1851" t="s">
        <v>2412</v>
      </c>
      <c r="F497" s="1851" t="s">
        <v>2334</v>
      </c>
      <c r="G497" s="1851" t="s">
        <v>2413</v>
      </c>
      <c r="H497" s="1851" t="s">
        <v>28</v>
      </c>
      <c r="I497" s="1851" t="s">
        <v>916</v>
      </c>
    </row>
    <row customHeight="1" ht="11.25">
      <c r="A498" s="1851" t="s">
        <v>2266</v>
      </c>
      <c r="B498" s="1851" t="s">
        <v>16</v>
      </c>
      <c r="C498" s="1851" t="s">
        <v>2414</v>
      </c>
      <c r="D498" s="1851" t="s">
        <v>2415</v>
      </c>
      <c r="E498" s="1851" t="s">
        <v>2416</v>
      </c>
      <c r="F498" s="1851" t="s">
        <v>2346</v>
      </c>
      <c r="G498" s="1851" t="s">
        <v>28</v>
      </c>
      <c r="H498" s="1851" t="s">
        <v>28</v>
      </c>
      <c r="I498" s="1851" t="s">
        <v>916</v>
      </c>
    </row>
    <row customHeight="1" ht="11.25">
      <c r="A499" s="1851" t="s">
        <v>2266</v>
      </c>
      <c r="B499" s="1851" t="s">
        <v>16</v>
      </c>
      <c r="C499" s="1851" t="s">
        <v>2417</v>
      </c>
      <c r="D499" s="1851" t="s">
        <v>2418</v>
      </c>
      <c r="E499" s="1851" t="s">
        <v>2419</v>
      </c>
      <c r="F499" s="1851" t="s">
        <v>2420</v>
      </c>
      <c r="G499" s="1851" t="s">
        <v>28</v>
      </c>
      <c r="H499" s="1851" t="s">
        <v>28</v>
      </c>
      <c r="I499" s="1851" t="s">
        <v>916</v>
      </c>
    </row>
    <row customHeight="1" ht="11.25">
      <c r="A500" s="1851" t="s">
        <v>2266</v>
      </c>
      <c r="B500" s="1851" t="s">
        <v>16</v>
      </c>
      <c r="C500" s="1851" t="s">
        <v>2424</v>
      </c>
      <c r="D500" s="1851" t="s">
        <v>2425</v>
      </c>
      <c r="E500" s="1851" t="s">
        <v>2426</v>
      </c>
      <c r="F500" s="1851" t="s">
        <v>585</v>
      </c>
      <c r="G500" s="1851" t="s">
        <v>28</v>
      </c>
      <c r="H500" s="1851" t="s">
        <v>28</v>
      </c>
      <c r="I500" s="1851" t="s">
        <v>916</v>
      </c>
    </row>
    <row customHeight="1" ht="11.25">
      <c r="A501" s="1851" t="s">
        <v>2266</v>
      </c>
      <c r="B501" s="1851" t="s">
        <v>16</v>
      </c>
      <c r="C501" s="1851" t="s">
        <v>3385</v>
      </c>
      <c r="D501" s="1851" t="s">
        <v>3386</v>
      </c>
      <c r="E501" s="1851" t="s">
        <v>3387</v>
      </c>
      <c r="F501" s="1851" t="s">
        <v>585</v>
      </c>
      <c r="G501" s="1851" t="s">
        <v>3388</v>
      </c>
      <c r="H501" s="1851" t="s">
        <v>28</v>
      </c>
      <c r="I501" s="1851" t="s">
        <v>916</v>
      </c>
    </row>
    <row customHeight="1" ht="11.25">
      <c r="A502" s="1851" t="s">
        <v>2266</v>
      </c>
      <c r="B502" s="1851" t="s">
        <v>16</v>
      </c>
      <c r="C502" s="1851" t="s">
        <v>2430</v>
      </c>
      <c r="D502" s="1851" t="s">
        <v>2431</v>
      </c>
      <c r="E502" s="1851" t="s">
        <v>2432</v>
      </c>
      <c r="F502" s="1851" t="s">
        <v>585</v>
      </c>
      <c r="G502" s="1851" t="s">
        <v>2433</v>
      </c>
      <c r="H502" s="1851" t="s">
        <v>28</v>
      </c>
      <c r="I502" s="1851" t="s">
        <v>916</v>
      </c>
    </row>
    <row customHeight="1" ht="11.25">
      <c r="A503" s="1851" t="s">
        <v>2266</v>
      </c>
      <c r="B503" s="1851" t="s">
        <v>16</v>
      </c>
      <c r="C503" s="1851" t="s">
        <v>2434</v>
      </c>
      <c r="D503" s="1851" t="s">
        <v>2435</v>
      </c>
      <c r="E503" s="1851" t="s">
        <v>2436</v>
      </c>
      <c r="F503" s="1851" t="s">
        <v>585</v>
      </c>
      <c r="G503" s="1851" t="s">
        <v>28</v>
      </c>
      <c r="H503" s="1851" t="s">
        <v>28</v>
      </c>
      <c r="I503" s="1851" t="s">
        <v>916</v>
      </c>
    </row>
    <row customHeight="1" ht="11.25">
      <c r="A504" s="1851" t="s">
        <v>2266</v>
      </c>
      <c r="B504" s="1851" t="s">
        <v>16</v>
      </c>
      <c r="C504" s="1851" t="s">
        <v>2442</v>
      </c>
      <c r="D504" s="1851" t="s">
        <v>2443</v>
      </c>
      <c r="E504" s="1851" t="s">
        <v>2444</v>
      </c>
      <c r="F504" s="1851" t="s">
        <v>2445</v>
      </c>
      <c r="G504" s="1851" t="s">
        <v>28</v>
      </c>
      <c r="H504" s="1851" t="s">
        <v>28</v>
      </c>
      <c r="I504" s="1851" t="s">
        <v>916</v>
      </c>
    </row>
    <row customHeight="1" ht="11.25">
      <c r="A505" s="1851" t="s">
        <v>2266</v>
      </c>
      <c r="B505" s="1851" t="s">
        <v>16</v>
      </c>
      <c r="C505" s="1851" t="s">
        <v>3011</v>
      </c>
      <c r="D505" s="1851" t="s">
        <v>3012</v>
      </c>
      <c r="E505" s="1851" t="s">
        <v>2444</v>
      </c>
      <c r="F505" s="1851" t="s">
        <v>3013</v>
      </c>
      <c r="G505" s="1851" t="s">
        <v>28</v>
      </c>
      <c r="H505" s="1851" t="s">
        <v>28</v>
      </c>
      <c r="I505" s="1851" t="s">
        <v>916</v>
      </c>
    </row>
    <row customHeight="1" ht="11.25">
      <c r="A506" s="1851" t="s">
        <v>2266</v>
      </c>
      <c r="B506" s="1851" t="s">
        <v>16</v>
      </c>
      <c r="C506" s="1851" t="s">
        <v>2446</v>
      </c>
      <c r="D506" s="1851" t="s">
        <v>2447</v>
      </c>
      <c r="E506" s="1851" t="s">
        <v>2400</v>
      </c>
      <c r="F506" s="1851" t="s">
        <v>2448</v>
      </c>
      <c r="G506" s="1851" t="s">
        <v>28</v>
      </c>
      <c r="H506" s="1851" t="s">
        <v>28</v>
      </c>
      <c r="I506" s="1851" t="s">
        <v>916</v>
      </c>
    </row>
    <row customHeight="1" ht="11.25">
      <c r="A507" s="1851" t="s">
        <v>2266</v>
      </c>
      <c r="B507" s="1851" t="s">
        <v>16</v>
      </c>
      <c r="C507" s="1851" t="s">
        <v>2454</v>
      </c>
      <c r="D507" s="1851" t="s">
        <v>2455</v>
      </c>
      <c r="E507" s="1851" t="s">
        <v>2456</v>
      </c>
      <c r="F507" s="1851" t="s">
        <v>2457</v>
      </c>
      <c r="G507" s="1851" t="s">
        <v>28</v>
      </c>
      <c r="H507" s="1851" t="s">
        <v>28</v>
      </c>
      <c r="I507" s="1851" t="s">
        <v>916</v>
      </c>
    </row>
    <row customHeight="1" ht="11.25">
      <c r="A508" s="1851" t="s">
        <v>2266</v>
      </c>
      <c r="B508" s="1851" t="s">
        <v>16</v>
      </c>
      <c r="C508" s="1851" t="s">
        <v>3027</v>
      </c>
      <c r="D508" s="1851" t="s">
        <v>3028</v>
      </c>
      <c r="E508" s="1851" t="s">
        <v>3029</v>
      </c>
      <c r="F508" s="1851" t="s">
        <v>2330</v>
      </c>
      <c r="G508" s="1851" t="s">
        <v>28</v>
      </c>
      <c r="H508" s="1851" t="s">
        <v>28</v>
      </c>
      <c r="I508" s="1851" t="s">
        <v>916</v>
      </c>
    </row>
    <row customHeight="1" ht="11.25">
      <c r="A509" s="1851" t="s">
        <v>2266</v>
      </c>
      <c r="B509" s="1851" t="s">
        <v>16</v>
      </c>
      <c r="C509" s="1851" t="s">
        <v>2461</v>
      </c>
      <c r="D509" s="1851" t="s">
        <v>2462</v>
      </c>
      <c r="E509" s="1851" t="s">
        <v>2463</v>
      </c>
      <c r="F509" s="1851" t="s">
        <v>2457</v>
      </c>
      <c r="G509" s="1851" t="s">
        <v>2464</v>
      </c>
      <c r="H509" s="1851" t="s">
        <v>28</v>
      </c>
      <c r="I509" s="1851" t="s">
        <v>916</v>
      </c>
    </row>
    <row customHeight="1" ht="11.25">
      <c r="A510" s="1851" t="s">
        <v>2266</v>
      </c>
      <c r="B510" s="1851" t="s">
        <v>16</v>
      </c>
      <c r="C510" s="1851" t="s">
        <v>2465</v>
      </c>
      <c r="D510" s="1851" t="s">
        <v>2466</v>
      </c>
      <c r="E510" s="1851" t="s">
        <v>2467</v>
      </c>
      <c r="F510" s="1851" t="s">
        <v>2457</v>
      </c>
      <c r="G510" s="1851" t="s">
        <v>2468</v>
      </c>
      <c r="H510" s="1851" t="s">
        <v>28</v>
      </c>
      <c r="I510" s="1851" t="s">
        <v>916</v>
      </c>
    </row>
    <row customHeight="1" ht="11.25">
      <c r="A511" s="1851" t="s">
        <v>2266</v>
      </c>
      <c r="B511" s="1851" t="s">
        <v>16</v>
      </c>
      <c r="C511" s="1851" t="s">
        <v>2469</v>
      </c>
      <c r="D511" s="1851" t="s">
        <v>2470</v>
      </c>
      <c r="E511" s="1851" t="s">
        <v>2471</v>
      </c>
      <c r="F511" s="1851" t="s">
        <v>2409</v>
      </c>
      <c r="G511" s="1851" t="s">
        <v>28</v>
      </c>
      <c r="H511" s="1851" t="s">
        <v>28</v>
      </c>
      <c r="I511" s="1851" t="s">
        <v>916</v>
      </c>
    </row>
    <row customHeight="1" ht="11.25">
      <c r="A512" s="1851" t="s">
        <v>2266</v>
      </c>
      <c r="B512" s="1851" t="s">
        <v>16</v>
      </c>
      <c r="C512" s="1851" t="s">
        <v>3033</v>
      </c>
      <c r="D512" s="1851" t="s">
        <v>3034</v>
      </c>
      <c r="E512" s="1851" t="s">
        <v>3035</v>
      </c>
      <c r="F512" s="1851" t="s">
        <v>3036</v>
      </c>
      <c r="G512" s="1851" t="s">
        <v>28</v>
      </c>
      <c r="H512" s="1851" t="s">
        <v>28</v>
      </c>
      <c r="I512" s="1851" t="s">
        <v>916</v>
      </c>
    </row>
    <row customHeight="1" ht="11.25">
      <c r="A513" s="1851" t="s">
        <v>2266</v>
      </c>
      <c r="B513" s="1851" t="s">
        <v>16</v>
      </c>
      <c r="C513" s="1851" t="s">
        <v>2472</v>
      </c>
      <c r="D513" s="1851" t="s">
        <v>2473</v>
      </c>
      <c r="E513" s="1851" t="s">
        <v>2474</v>
      </c>
      <c r="F513" s="1851" t="s">
        <v>2457</v>
      </c>
      <c r="G513" s="1851" t="s">
        <v>28</v>
      </c>
      <c r="H513" s="1851" t="s">
        <v>28</v>
      </c>
      <c r="I513" s="1851" t="s">
        <v>916</v>
      </c>
    </row>
    <row customHeight="1" ht="11.25">
      <c r="A514" s="1851" t="s">
        <v>2266</v>
      </c>
      <c r="B514" s="1851" t="s">
        <v>16</v>
      </c>
      <c r="C514" s="1851" t="s">
        <v>2475</v>
      </c>
      <c r="D514" s="1851" t="s">
        <v>2476</v>
      </c>
      <c r="E514" s="1851" t="s">
        <v>2477</v>
      </c>
      <c r="F514" s="1851" t="s">
        <v>2478</v>
      </c>
      <c r="G514" s="1851" t="s">
        <v>28</v>
      </c>
      <c r="H514" s="1851" t="s">
        <v>28</v>
      </c>
      <c r="I514" s="1851" t="s">
        <v>916</v>
      </c>
    </row>
    <row customHeight="1" ht="11.25">
      <c r="A515" s="1851" t="s">
        <v>2266</v>
      </c>
      <c r="B515" s="1851" t="s">
        <v>16</v>
      </c>
      <c r="C515" s="1851" t="s">
        <v>3041</v>
      </c>
      <c r="D515" s="1851" t="s">
        <v>3042</v>
      </c>
      <c r="E515" s="1851" t="s">
        <v>3043</v>
      </c>
      <c r="F515" s="1851" t="s">
        <v>2405</v>
      </c>
      <c r="G515" s="1851" t="s">
        <v>28</v>
      </c>
      <c r="H515" s="1851" t="s">
        <v>28</v>
      </c>
      <c r="I515" s="1851" t="s">
        <v>916</v>
      </c>
    </row>
    <row customHeight="1" ht="11.25">
      <c r="A516" s="1851" t="s">
        <v>2266</v>
      </c>
      <c r="B516" s="1851" t="s">
        <v>16</v>
      </c>
      <c r="C516" s="1851" t="s">
        <v>3389</v>
      </c>
      <c r="D516" s="1851" t="s">
        <v>3390</v>
      </c>
      <c r="E516" s="1851" t="s">
        <v>3391</v>
      </c>
      <c r="F516" s="1851" t="s">
        <v>2602</v>
      </c>
      <c r="G516" s="1851" t="s">
        <v>28</v>
      </c>
      <c r="H516" s="1851" t="s">
        <v>28</v>
      </c>
      <c r="I516" s="1851" t="s">
        <v>916</v>
      </c>
    </row>
    <row customHeight="1" ht="11.25">
      <c r="A517" s="1851" t="s">
        <v>2266</v>
      </c>
      <c r="B517" s="1851" t="s">
        <v>16</v>
      </c>
      <c r="C517" s="1851" t="s">
        <v>2486</v>
      </c>
      <c r="D517" s="1851" t="s">
        <v>2487</v>
      </c>
      <c r="E517" s="1851" t="s">
        <v>2488</v>
      </c>
      <c r="F517" s="1851" t="s">
        <v>54</v>
      </c>
      <c r="G517" s="1851" t="s">
        <v>2489</v>
      </c>
      <c r="H517" s="1851" t="s">
        <v>28</v>
      </c>
      <c r="I517" s="1851" t="s">
        <v>916</v>
      </c>
    </row>
    <row customHeight="1" ht="11.25">
      <c r="A518" s="1851" t="s">
        <v>2266</v>
      </c>
      <c r="B518" s="1851" t="s">
        <v>16</v>
      </c>
      <c r="C518" s="1851" t="s">
        <v>2490</v>
      </c>
      <c r="D518" s="1851" t="s">
        <v>2491</v>
      </c>
      <c r="E518" s="1851" t="s">
        <v>2492</v>
      </c>
      <c r="F518" s="1851" t="s">
        <v>2457</v>
      </c>
      <c r="G518" s="1851" t="s">
        <v>28</v>
      </c>
      <c r="H518" s="1851" t="s">
        <v>28</v>
      </c>
      <c r="I518" s="1851" t="s">
        <v>916</v>
      </c>
    </row>
    <row customHeight="1" ht="11.25">
      <c r="A519" s="1851" t="s">
        <v>2266</v>
      </c>
      <c r="B519" s="1851" t="s">
        <v>16</v>
      </c>
      <c r="C519" s="1851" t="s">
        <v>3057</v>
      </c>
      <c r="D519" s="1851" t="s">
        <v>3058</v>
      </c>
      <c r="E519" s="1851" t="s">
        <v>3059</v>
      </c>
      <c r="F519" s="1851" t="s">
        <v>2330</v>
      </c>
      <c r="G519" s="1851" t="s">
        <v>28</v>
      </c>
      <c r="H519" s="1851" t="s">
        <v>28</v>
      </c>
      <c r="I519" s="1851" t="s">
        <v>916</v>
      </c>
    </row>
    <row customHeight="1" ht="11.25">
      <c r="A520" s="1851" t="s">
        <v>2266</v>
      </c>
      <c r="B520" s="1851" t="s">
        <v>16</v>
      </c>
      <c r="C520" s="1851" t="s">
        <v>3060</v>
      </c>
      <c r="D520" s="1851" t="s">
        <v>3061</v>
      </c>
      <c r="E520" s="1851" t="s">
        <v>3062</v>
      </c>
      <c r="F520" s="1851" t="s">
        <v>54</v>
      </c>
      <c r="G520" s="1851" t="s">
        <v>28</v>
      </c>
      <c r="H520" s="1851" t="s">
        <v>28</v>
      </c>
      <c r="I520" s="1851" t="s">
        <v>916</v>
      </c>
    </row>
    <row customHeight="1" ht="11.25">
      <c r="A521" s="1851" t="s">
        <v>2266</v>
      </c>
      <c r="B521" s="1851" t="s">
        <v>16</v>
      </c>
      <c r="C521" s="1851" t="s">
        <v>3063</v>
      </c>
      <c r="D521" s="1851" t="s">
        <v>3064</v>
      </c>
      <c r="E521" s="1851" t="s">
        <v>3065</v>
      </c>
      <c r="F521" s="1851" t="s">
        <v>2330</v>
      </c>
      <c r="G521" s="1851" t="s">
        <v>3066</v>
      </c>
      <c r="H521" s="1851" t="s">
        <v>28</v>
      </c>
      <c r="I521" s="1851" t="s">
        <v>916</v>
      </c>
    </row>
    <row customHeight="1" ht="11.25">
      <c r="A522" s="1851" t="s">
        <v>2266</v>
      </c>
      <c r="B522" s="1851" t="s">
        <v>16</v>
      </c>
      <c r="C522" s="1851" t="s">
        <v>3067</v>
      </c>
      <c r="D522" s="1851" t="s">
        <v>3068</v>
      </c>
      <c r="E522" s="1851" t="s">
        <v>3069</v>
      </c>
      <c r="F522" s="1851" t="s">
        <v>2330</v>
      </c>
      <c r="G522" s="1851" t="s">
        <v>3070</v>
      </c>
      <c r="H522" s="1851" t="s">
        <v>28</v>
      </c>
      <c r="I522" s="1851" t="s">
        <v>916</v>
      </c>
    </row>
    <row customHeight="1" ht="11.25">
      <c r="A523" s="1851" t="s">
        <v>2266</v>
      </c>
      <c r="B523" s="1851" t="s">
        <v>16</v>
      </c>
      <c r="C523" s="1851" t="s">
        <v>3074</v>
      </c>
      <c r="D523" s="1851" t="s">
        <v>3075</v>
      </c>
      <c r="E523" s="1851" t="s">
        <v>3076</v>
      </c>
      <c r="F523" s="1851" t="s">
        <v>2420</v>
      </c>
      <c r="G523" s="1851" t="s">
        <v>28</v>
      </c>
      <c r="H523" s="1851" t="s">
        <v>28</v>
      </c>
      <c r="I523" s="1851" t="s">
        <v>916</v>
      </c>
    </row>
    <row customHeight="1" ht="11.25">
      <c r="A524" s="1851" t="s">
        <v>2266</v>
      </c>
      <c r="B524" s="1851" t="s">
        <v>16</v>
      </c>
      <c r="C524" s="1851" t="s">
        <v>3077</v>
      </c>
      <c r="D524" s="1851" t="s">
        <v>3078</v>
      </c>
      <c r="E524" s="1851" t="s">
        <v>3079</v>
      </c>
      <c r="F524" s="1851" t="s">
        <v>2515</v>
      </c>
      <c r="G524" s="1851" t="s">
        <v>28</v>
      </c>
      <c r="H524" s="1851" t="s">
        <v>28</v>
      </c>
      <c r="I524" s="1851" t="s">
        <v>916</v>
      </c>
    </row>
    <row customHeight="1" ht="11.25">
      <c r="A525" s="1851" t="s">
        <v>2266</v>
      </c>
      <c r="B525" s="1851" t="s">
        <v>16</v>
      </c>
      <c r="C525" s="1851" t="s">
        <v>3080</v>
      </c>
      <c r="D525" s="1851" t="s">
        <v>3081</v>
      </c>
      <c r="E525" s="1851" t="s">
        <v>3082</v>
      </c>
      <c r="F525" s="1851" t="s">
        <v>2330</v>
      </c>
      <c r="G525" s="1851" t="s">
        <v>28</v>
      </c>
      <c r="H525" s="1851" t="s">
        <v>28</v>
      </c>
      <c r="I525" s="1851" t="s">
        <v>916</v>
      </c>
    </row>
    <row customHeight="1" ht="11.25">
      <c r="A526" s="1851" t="s">
        <v>2266</v>
      </c>
      <c r="B526" s="1851" t="s">
        <v>16</v>
      </c>
      <c r="C526" s="1851" t="s">
        <v>3083</v>
      </c>
      <c r="D526" s="1851" t="s">
        <v>3084</v>
      </c>
      <c r="E526" s="1851" t="s">
        <v>3085</v>
      </c>
      <c r="F526" s="1851" t="s">
        <v>2330</v>
      </c>
      <c r="G526" s="1851" t="s">
        <v>3086</v>
      </c>
      <c r="H526" s="1851" t="s">
        <v>28</v>
      </c>
      <c r="I526" s="1851" t="s">
        <v>916</v>
      </c>
    </row>
    <row customHeight="1" ht="11.25">
      <c r="A527" s="1851" t="s">
        <v>2266</v>
      </c>
      <c r="B527" s="1851" t="s">
        <v>16</v>
      </c>
      <c r="C527" s="1851" t="s">
        <v>2496</v>
      </c>
      <c r="D527" s="1851" t="s">
        <v>2497</v>
      </c>
      <c r="E527" s="1851" t="s">
        <v>2498</v>
      </c>
      <c r="F527" s="1851" t="s">
        <v>2499</v>
      </c>
      <c r="G527" s="1851" t="s">
        <v>28</v>
      </c>
      <c r="H527" s="1851" t="s">
        <v>28</v>
      </c>
      <c r="I527" s="1851" t="s">
        <v>916</v>
      </c>
    </row>
    <row customHeight="1" ht="11.25">
      <c r="A528" s="1851" t="s">
        <v>2266</v>
      </c>
      <c r="B528" s="1851" t="s">
        <v>16</v>
      </c>
      <c r="C528" s="1851" t="s">
        <v>3102</v>
      </c>
      <c r="D528" s="1851" t="s">
        <v>3103</v>
      </c>
      <c r="E528" s="1851" t="s">
        <v>3104</v>
      </c>
      <c r="F528" s="1851" t="s">
        <v>2525</v>
      </c>
      <c r="G528" s="1851" t="s">
        <v>28</v>
      </c>
      <c r="H528" s="1851" t="s">
        <v>28</v>
      </c>
      <c r="I528" s="1851" t="s">
        <v>916</v>
      </c>
    </row>
    <row customHeight="1" ht="11.25">
      <c r="A529" s="1851" t="s">
        <v>2266</v>
      </c>
      <c r="B529" s="1851" t="s">
        <v>16</v>
      </c>
      <c r="C529" s="1851" t="s">
        <v>3392</v>
      </c>
      <c r="D529" s="1851" t="s">
        <v>3393</v>
      </c>
      <c r="E529" s="1851" t="s">
        <v>3394</v>
      </c>
      <c r="F529" s="1851" t="s">
        <v>2330</v>
      </c>
      <c r="G529" s="1851" t="s">
        <v>28</v>
      </c>
      <c r="H529" s="1851" t="s">
        <v>3395</v>
      </c>
      <c r="I529" s="1851" t="s">
        <v>916</v>
      </c>
    </row>
    <row customHeight="1" ht="11.25">
      <c r="A530" s="1851" t="s">
        <v>2266</v>
      </c>
      <c r="B530" s="1851" t="s">
        <v>16</v>
      </c>
      <c r="C530" s="1851" t="s">
        <v>2500</v>
      </c>
      <c r="D530" s="1851" t="s">
        <v>2501</v>
      </c>
      <c r="E530" s="1851" t="s">
        <v>2502</v>
      </c>
      <c r="F530" s="1851" t="s">
        <v>2303</v>
      </c>
      <c r="G530" s="1851" t="s">
        <v>2503</v>
      </c>
      <c r="H530" s="1851" t="s">
        <v>2504</v>
      </c>
      <c r="I530" s="1851" t="s">
        <v>916</v>
      </c>
    </row>
    <row customHeight="1" ht="11.25">
      <c r="A531" s="1851" t="s">
        <v>2266</v>
      </c>
      <c r="B531" s="1851" t="s">
        <v>16</v>
      </c>
      <c r="C531" s="1851" t="s">
        <v>3132</v>
      </c>
      <c r="D531" s="1851" t="s">
        <v>3133</v>
      </c>
      <c r="E531" s="1851" t="s">
        <v>3134</v>
      </c>
      <c r="F531" s="1851" t="s">
        <v>2330</v>
      </c>
      <c r="G531" s="1851" t="s">
        <v>28</v>
      </c>
      <c r="H531" s="1851" t="s">
        <v>3135</v>
      </c>
      <c r="I531" s="1851" t="s">
        <v>916</v>
      </c>
    </row>
    <row customHeight="1" ht="11.25">
      <c r="A532" s="1851" t="s">
        <v>2266</v>
      </c>
      <c r="B532" s="1851" t="s">
        <v>16</v>
      </c>
      <c r="C532" s="1851" t="s">
        <v>3136</v>
      </c>
      <c r="D532" s="1851" t="s">
        <v>3137</v>
      </c>
      <c r="E532" s="1851" t="s">
        <v>3138</v>
      </c>
      <c r="F532" s="1851" t="s">
        <v>2330</v>
      </c>
      <c r="G532" s="1851" t="s">
        <v>3139</v>
      </c>
      <c r="H532" s="1851" t="s">
        <v>28</v>
      </c>
      <c r="I532" s="1851" t="s">
        <v>916</v>
      </c>
    </row>
    <row customHeight="1" ht="11.25">
      <c r="A533" s="1851" t="s">
        <v>2266</v>
      </c>
      <c r="B533" s="1851" t="s">
        <v>16</v>
      </c>
      <c r="C533" s="1851" t="s">
        <v>3140</v>
      </c>
      <c r="D533" s="1851" t="s">
        <v>3141</v>
      </c>
      <c r="E533" s="1851" t="s">
        <v>3142</v>
      </c>
      <c r="F533" s="1851" t="s">
        <v>2330</v>
      </c>
      <c r="G533" s="1851" t="s">
        <v>28</v>
      </c>
      <c r="H533" s="1851" t="s">
        <v>28</v>
      </c>
      <c r="I533" s="1851" t="s">
        <v>916</v>
      </c>
    </row>
    <row customHeight="1" ht="11.25">
      <c r="A534" s="1851" t="s">
        <v>2266</v>
      </c>
      <c r="B534" s="1851" t="s">
        <v>16</v>
      </c>
      <c r="C534" s="1851" t="s">
        <v>3150</v>
      </c>
      <c r="D534" s="1851" t="s">
        <v>3151</v>
      </c>
      <c r="E534" s="1851" t="s">
        <v>3152</v>
      </c>
      <c r="F534" s="1851" t="s">
        <v>2330</v>
      </c>
      <c r="G534" s="1851" t="s">
        <v>28</v>
      </c>
      <c r="H534" s="1851" t="s">
        <v>28</v>
      </c>
      <c r="I534" s="1851" t="s">
        <v>916</v>
      </c>
    </row>
    <row customHeight="1" ht="11.25">
      <c r="A535" s="1851" t="s">
        <v>2266</v>
      </c>
      <c r="B535" s="1851" t="s">
        <v>16</v>
      </c>
      <c r="C535" s="1851" t="s">
        <v>3160</v>
      </c>
      <c r="D535" s="1851" t="s">
        <v>3161</v>
      </c>
      <c r="E535" s="1851" t="s">
        <v>3162</v>
      </c>
      <c r="F535" s="1851" t="s">
        <v>2907</v>
      </c>
      <c r="G535" s="1851" t="s">
        <v>28</v>
      </c>
      <c r="H535" s="1851" t="s">
        <v>28</v>
      </c>
      <c r="I535" s="1851" t="s">
        <v>916</v>
      </c>
    </row>
    <row customHeight="1" ht="11.25">
      <c r="A536" s="1851" t="s">
        <v>2266</v>
      </c>
      <c r="B536" s="1851" t="s">
        <v>16</v>
      </c>
      <c r="C536" s="1851" t="s">
        <v>2516</v>
      </c>
      <c r="D536" s="1851" t="s">
        <v>2517</v>
      </c>
      <c r="E536" s="1851" t="s">
        <v>2518</v>
      </c>
      <c r="F536" s="1851" t="s">
        <v>2515</v>
      </c>
      <c r="G536" s="1851" t="s">
        <v>28</v>
      </c>
      <c r="H536" s="1851" t="s">
        <v>28</v>
      </c>
      <c r="I536" s="1851" t="s">
        <v>916</v>
      </c>
    </row>
    <row customHeight="1" ht="11.25">
      <c r="A537" s="1851" t="s">
        <v>2266</v>
      </c>
      <c r="B537" s="1851" t="s">
        <v>16</v>
      </c>
      <c r="C537" s="1851" t="s">
        <v>2519</v>
      </c>
      <c r="D537" s="1851" t="s">
        <v>2520</v>
      </c>
      <c r="E537" s="1851" t="s">
        <v>2521</v>
      </c>
      <c r="F537" s="1851" t="s">
        <v>2330</v>
      </c>
      <c r="G537" s="1851" t="s">
        <v>28</v>
      </c>
      <c r="H537" s="1851" t="s">
        <v>28</v>
      </c>
      <c r="I537" s="1851" t="s">
        <v>916</v>
      </c>
    </row>
    <row customHeight="1" ht="11.25">
      <c r="A538" s="1851" t="s">
        <v>2266</v>
      </c>
      <c r="B538" s="1851" t="s">
        <v>16</v>
      </c>
      <c r="C538" s="1851" t="s">
        <v>3177</v>
      </c>
      <c r="D538" s="1851" t="s">
        <v>3178</v>
      </c>
      <c r="E538" s="1851" t="s">
        <v>3179</v>
      </c>
      <c r="F538" s="1851" t="s">
        <v>54</v>
      </c>
      <c r="G538" s="1851" t="s">
        <v>28</v>
      </c>
      <c r="H538" s="1851" t="s">
        <v>28</v>
      </c>
      <c r="I538" s="1851" t="s">
        <v>916</v>
      </c>
    </row>
    <row customHeight="1" ht="11.25">
      <c r="A539" s="1851" t="s">
        <v>2266</v>
      </c>
      <c r="B539" s="1851" t="s">
        <v>16</v>
      </c>
      <c r="C539" s="1851" t="s">
        <v>2522</v>
      </c>
      <c r="D539" s="1851" t="s">
        <v>2523</v>
      </c>
      <c r="E539" s="1851" t="s">
        <v>2524</v>
      </c>
      <c r="F539" s="1851" t="s">
        <v>2525</v>
      </c>
      <c r="G539" s="1851" t="s">
        <v>28</v>
      </c>
      <c r="H539" s="1851" t="s">
        <v>28</v>
      </c>
      <c r="I539" s="1851" t="s">
        <v>916</v>
      </c>
    </row>
    <row customHeight="1" ht="11.25">
      <c r="A540" s="1851" t="s">
        <v>2266</v>
      </c>
      <c r="B540" s="1851" t="s">
        <v>16</v>
      </c>
      <c r="C540" s="1851" t="s">
        <v>2526</v>
      </c>
      <c r="D540" s="1851" t="s">
        <v>2527</v>
      </c>
      <c r="E540" s="1851" t="s">
        <v>2528</v>
      </c>
      <c r="F540" s="1851" t="s">
        <v>2525</v>
      </c>
      <c r="G540" s="1851" t="s">
        <v>28</v>
      </c>
      <c r="H540" s="1851" t="s">
        <v>28</v>
      </c>
      <c r="I540" s="1851" t="s">
        <v>916</v>
      </c>
    </row>
    <row customHeight="1" ht="11.25">
      <c r="A541" s="1851" t="s">
        <v>2266</v>
      </c>
      <c r="B541" s="1851" t="s">
        <v>16</v>
      </c>
      <c r="C541" s="1851" t="s">
        <v>2529</v>
      </c>
      <c r="D541" s="1851" t="s">
        <v>2530</v>
      </c>
      <c r="E541" s="1851" t="s">
        <v>2531</v>
      </c>
      <c r="F541" s="1851" t="s">
        <v>2499</v>
      </c>
      <c r="G541" s="1851" t="s">
        <v>28</v>
      </c>
      <c r="H541" s="1851" t="s">
        <v>28</v>
      </c>
      <c r="I541" s="1851" t="s">
        <v>916</v>
      </c>
    </row>
    <row customHeight="1" ht="11.25">
      <c r="A542" s="1851" t="s">
        <v>2266</v>
      </c>
      <c r="B542" s="1851" t="s">
        <v>16</v>
      </c>
      <c r="C542" s="1851" t="s">
        <v>2532</v>
      </c>
      <c r="D542" s="1851" t="s">
        <v>2533</v>
      </c>
      <c r="E542" s="1851" t="s">
        <v>2534</v>
      </c>
      <c r="F542" s="1851" t="s">
        <v>2515</v>
      </c>
      <c r="G542" s="1851" t="s">
        <v>28</v>
      </c>
      <c r="H542" s="1851" t="s">
        <v>28</v>
      </c>
      <c r="I542" s="1851" t="s">
        <v>916</v>
      </c>
    </row>
    <row customHeight="1" ht="11.25">
      <c r="A543" s="1851" t="s">
        <v>2266</v>
      </c>
      <c r="B543" s="1851" t="s">
        <v>16</v>
      </c>
      <c r="C543" s="1851" t="s">
        <v>2538</v>
      </c>
      <c r="D543" s="1851" t="s">
        <v>2539</v>
      </c>
      <c r="E543" s="1851" t="s">
        <v>2540</v>
      </c>
      <c r="F543" s="1851" t="s">
        <v>2525</v>
      </c>
      <c r="G543" s="1851" t="s">
        <v>28</v>
      </c>
      <c r="H543" s="1851" t="s">
        <v>28</v>
      </c>
      <c r="I543" s="1851" t="s">
        <v>916</v>
      </c>
    </row>
    <row customHeight="1" ht="11.25">
      <c r="A544" s="1851" t="s">
        <v>2266</v>
      </c>
      <c r="B544" s="1851" t="s">
        <v>16</v>
      </c>
      <c r="C544" s="1851" t="s">
        <v>2541</v>
      </c>
      <c r="D544" s="1851" t="s">
        <v>2542</v>
      </c>
      <c r="E544" s="1851" t="s">
        <v>2543</v>
      </c>
      <c r="F544" s="1851" t="s">
        <v>2544</v>
      </c>
      <c r="G544" s="1851" t="s">
        <v>28</v>
      </c>
      <c r="H544" s="1851" t="s">
        <v>28</v>
      </c>
      <c r="I544" s="1851" t="s">
        <v>916</v>
      </c>
    </row>
    <row customHeight="1" ht="11.25">
      <c r="A545" s="1851" t="s">
        <v>2266</v>
      </c>
      <c r="B545" s="1851" t="s">
        <v>16</v>
      </c>
      <c r="C545" s="1851" t="s">
        <v>2545</v>
      </c>
      <c r="D545" s="1851" t="s">
        <v>2546</v>
      </c>
      <c r="E545" s="1851" t="s">
        <v>2547</v>
      </c>
      <c r="F545" s="1851" t="s">
        <v>2525</v>
      </c>
      <c r="G545" s="1851" t="s">
        <v>28</v>
      </c>
      <c r="H545" s="1851" t="s">
        <v>28</v>
      </c>
      <c r="I545" s="1851" t="s">
        <v>916</v>
      </c>
    </row>
    <row customHeight="1" ht="11.25">
      <c r="A546" s="1851" t="s">
        <v>2266</v>
      </c>
      <c r="B546" s="1851" t="s">
        <v>16</v>
      </c>
      <c r="C546" s="1851" t="s">
        <v>2548</v>
      </c>
      <c r="D546" s="1851" t="s">
        <v>2549</v>
      </c>
      <c r="E546" s="1851" t="s">
        <v>2550</v>
      </c>
      <c r="F546" s="1851" t="s">
        <v>2457</v>
      </c>
      <c r="G546" s="1851" t="s">
        <v>2551</v>
      </c>
      <c r="H546" s="1851" t="s">
        <v>2552</v>
      </c>
      <c r="I546" s="1851" t="s">
        <v>916</v>
      </c>
    </row>
    <row customHeight="1" ht="11.25">
      <c r="A547" s="1851" t="s">
        <v>2266</v>
      </c>
      <c r="B547" s="1851" t="s">
        <v>16</v>
      </c>
      <c r="C547" s="1851" t="s">
        <v>2563</v>
      </c>
      <c r="D547" s="1851" t="s">
        <v>2564</v>
      </c>
      <c r="E547" s="1851" t="s">
        <v>2565</v>
      </c>
      <c r="F547" s="1851" t="s">
        <v>2330</v>
      </c>
      <c r="G547" s="1851" t="s">
        <v>28</v>
      </c>
      <c r="H547" s="1851" t="s">
        <v>28</v>
      </c>
      <c r="I547" s="1851" t="s">
        <v>916</v>
      </c>
    </row>
    <row customHeight="1" ht="11.25">
      <c r="A548" s="1851" t="s">
        <v>2266</v>
      </c>
      <c r="B548" s="1851" t="s">
        <v>16</v>
      </c>
      <c r="C548" s="1851" t="s">
        <v>3180</v>
      </c>
      <c r="D548" s="1851" t="s">
        <v>3181</v>
      </c>
      <c r="E548" s="1851" t="s">
        <v>3182</v>
      </c>
      <c r="F548" s="1851" t="s">
        <v>2330</v>
      </c>
      <c r="G548" s="1851" t="s">
        <v>28</v>
      </c>
      <c r="H548" s="1851" t="s">
        <v>28</v>
      </c>
      <c r="I548" s="1851" t="s">
        <v>916</v>
      </c>
    </row>
    <row customHeight="1" ht="11.25">
      <c r="A549" s="1851" t="s">
        <v>2266</v>
      </c>
      <c r="B549" s="1851" t="s">
        <v>16</v>
      </c>
      <c r="C549" s="1851" t="s">
        <v>3189</v>
      </c>
      <c r="D549" s="1851" t="s">
        <v>3190</v>
      </c>
      <c r="E549" s="1851" t="s">
        <v>3191</v>
      </c>
      <c r="F549" s="1851" t="s">
        <v>2330</v>
      </c>
      <c r="G549" s="1851" t="s">
        <v>28</v>
      </c>
      <c r="H549" s="1851" t="s">
        <v>28</v>
      </c>
      <c r="I549" s="1851" t="s">
        <v>916</v>
      </c>
    </row>
    <row customHeight="1" ht="11.25">
      <c r="A550" s="1851" t="s">
        <v>2266</v>
      </c>
      <c r="B550" s="1851" t="s">
        <v>16</v>
      </c>
      <c r="C550" s="1851" t="s">
        <v>2566</v>
      </c>
      <c r="D550" s="1851" t="s">
        <v>2567</v>
      </c>
      <c r="E550" s="1851" t="s">
        <v>2568</v>
      </c>
      <c r="F550" s="1851" t="s">
        <v>2409</v>
      </c>
      <c r="G550" s="1851" t="s">
        <v>28</v>
      </c>
      <c r="H550" s="1851" t="s">
        <v>2569</v>
      </c>
      <c r="I550" s="1851" t="s">
        <v>916</v>
      </c>
    </row>
    <row customHeight="1" ht="11.25">
      <c r="A551" s="1851" t="s">
        <v>2266</v>
      </c>
      <c r="B551" s="1851" t="s">
        <v>16</v>
      </c>
      <c r="C551" s="1851" t="s">
        <v>2570</v>
      </c>
      <c r="D551" s="1851" t="s">
        <v>2571</v>
      </c>
      <c r="E551" s="1851" t="s">
        <v>2572</v>
      </c>
      <c r="F551" s="1851" t="s">
        <v>2573</v>
      </c>
      <c r="G551" s="1851" t="s">
        <v>28</v>
      </c>
      <c r="H551" s="1851" t="s">
        <v>28</v>
      </c>
      <c r="I551" s="1851" t="s">
        <v>916</v>
      </c>
    </row>
    <row customHeight="1" ht="11.25">
      <c r="A552" s="1851" t="s">
        <v>2266</v>
      </c>
      <c r="B552" s="1851" t="s">
        <v>16</v>
      </c>
      <c r="C552" s="1851" t="s">
        <v>3202</v>
      </c>
      <c r="D552" s="1851" t="s">
        <v>3203</v>
      </c>
      <c r="E552" s="1851" t="s">
        <v>3204</v>
      </c>
      <c r="F552" s="1851" t="s">
        <v>54</v>
      </c>
      <c r="G552" s="1851" t="s">
        <v>28</v>
      </c>
      <c r="H552" s="1851" t="s">
        <v>28</v>
      </c>
      <c r="I552" s="1851" t="s">
        <v>916</v>
      </c>
    </row>
    <row customHeight="1" ht="11.25">
      <c r="A553" s="1851" t="s">
        <v>2266</v>
      </c>
      <c r="B553" s="1851" t="s">
        <v>16</v>
      </c>
      <c r="C553" s="1851" t="s">
        <v>3205</v>
      </c>
      <c r="D553" s="1851" t="s">
        <v>3206</v>
      </c>
      <c r="E553" s="1851" t="s">
        <v>3207</v>
      </c>
      <c r="F553" s="1851" t="s">
        <v>3208</v>
      </c>
      <c r="G553" s="1851" t="s">
        <v>28</v>
      </c>
      <c r="H553" s="1851" t="s">
        <v>28</v>
      </c>
      <c r="I553" s="1851" t="s">
        <v>916</v>
      </c>
    </row>
    <row customHeight="1" ht="11.25">
      <c r="A554" s="1851" t="s">
        <v>2266</v>
      </c>
      <c r="B554" s="1851" t="s">
        <v>16</v>
      </c>
      <c r="C554" s="1851" t="s">
        <v>2574</v>
      </c>
      <c r="D554" s="1851" t="s">
        <v>2575</v>
      </c>
      <c r="E554" s="1851" t="s">
        <v>2576</v>
      </c>
      <c r="F554" s="1851" t="s">
        <v>2525</v>
      </c>
      <c r="G554" s="1851" t="s">
        <v>28</v>
      </c>
      <c r="H554" s="1851" t="s">
        <v>28</v>
      </c>
      <c r="I554" s="1851" t="s">
        <v>916</v>
      </c>
    </row>
    <row customHeight="1" ht="11.25">
      <c r="A555" s="1851" t="s">
        <v>2266</v>
      </c>
      <c r="B555" s="1851" t="s">
        <v>16</v>
      </c>
      <c r="C555" s="1851" t="s">
        <v>3212</v>
      </c>
      <c r="D555" s="1851" t="s">
        <v>3213</v>
      </c>
      <c r="E555" s="1851" t="s">
        <v>3214</v>
      </c>
      <c r="F555" s="1851" t="s">
        <v>2330</v>
      </c>
      <c r="G555" s="1851" t="s">
        <v>3215</v>
      </c>
      <c r="H555" s="1851" t="s">
        <v>28</v>
      </c>
      <c r="I555" s="1851" t="s">
        <v>916</v>
      </c>
    </row>
    <row customHeight="1" ht="11.25">
      <c r="A556" s="1851" t="s">
        <v>2266</v>
      </c>
      <c r="B556" s="1851" t="s">
        <v>16</v>
      </c>
      <c r="C556" s="1851" t="s">
        <v>2577</v>
      </c>
      <c r="D556" s="1851" t="s">
        <v>2578</v>
      </c>
      <c r="E556" s="1851" t="s">
        <v>2579</v>
      </c>
      <c r="F556" s="1851" t="s">
        <v>2580</v>
      </c>
      <c r="G556" s="1851" t="s">
        <v>28</v>
      </c>
      <c r="H556" s="1851" t="s">
        <v>2581</v>
      </c>
      <c r="I556" s="1851" t="s">
        <v>916</v>
      </c>
    </row>
    <row customHeight="1" ht="11.25">
      <c r="A557" s="1851" t="s">
        <v>2266</v>
      </c>
      <c r="B557" s="1851" t="s">
        <v>16</v>
      </c>
      <c r="C557" s="1851" t="s">
        <v>3396</v>
      </c>
      <c r="D557" s="1851" t="s">
        <v>3397</v>
      </c>
      <c r="E557" s="1851" t="s">
        <v>3398</v>
      </c>
      <c r="F557" s="1851" t="s">
        <v>2330</v>
      </c>
      <c r="G557" s="1851" t="s">
        <v>28</v>
      </c>
      <c r="H557" s="1851" t="s">
        <v>3399</v>
      </c>
      <c r="I557" s="1851" t="s">
        <v>916</v>
      </c>
    </row>
    <row customHeight="1" ht="11.25">
      <c r="A558" s="1851" t="s">
        <v>2266</v>
      </c>
      <c r="B558" s="1851" t="s">
        <v>16</v>
      </c>
      <c r="C558" s="1851" t="s">
        <v>2959</v>
      </c>
      <c r="D558" s="1851" t="s">
        <v>2960</v>
      </c>
      <c r="E558" s="1851" t="s">
        <v>2961</v>
      </c>
      <c r="F558" s="1851" t="s">
        <v>2457</v>
      </c>
      <c r="G558" s="1851" t="s">
        <v>28</v>
      </c>
      <c r="H558" s="1851" t="s">
        <v>28</v>
      </c>
      <c r="I558" s="1851" t="s">
        <v>916</v>
      </c>
    </row>
    <row customHeight="1" ht="11.25">
      <c r="A559" s="1851" t="s">
        <v>2266</v>
      </c>
      <c r="B559" s="1851" t="s">
        <v>16</v>
      </c>
      <c r="C559" s="1851" t="s">
        <v>2582</v>
      </c>
      <c r="D559" s="1851" t="s">
        <v>2583</v>
      </c>
      <c r="E559" s="1851" t="s">
        <v>2584</v>
      </c>
      <c r="F559" s="1851" t="s">
        <v>2420</v>
      </c>
      <c r="G559" s="1851" t="s">
        <v>28</v>
      </c>
      <c r="H559" s="1851" t="s">
        <v>28</v>
      </c>
      <c r="I559" s="1851" t="s">
        <v>916</v>
      </c>
    </row>
    <row customHeight="1" ht="11.25">
      <c r="A560" s="1851" t="s">
        <v>2266</v>
      </c>
      <c r="B560" s="1851" t="s">
        <v>16</v>
      </c>
      <c r="C560" s="1851" t="s">
        <v>3222</v>
      </c>
      <c r="D560" s="1851" t="s">
        <v>3223</v>
      </c>
      <c r="E560" s="1851" t="s">
        <v>3224</v>
      </c>
      <c r="F560" s="1851" t="s">
        <v>2330</v>
      </c>
      <c r="G560" s="1851" t="s">
        <v>28</v>
      </c>
      <c r="H560" s="1851" t="s">
        <v>28</v>
      </c>
      <c r="I560" s="1851" t="s">
        <v>916</v>
      </c>
    </row>
    <row customHeight="1" ht="11.25">
      <c r="A561" s="1851" t="s">
        <v>2266</v>
      </c>
      <c r="B561" s="1851" t="s">
        <v>16</v>
      </c>
      <c r="C561" s="1851" t="s">
        <v>3225</v>
      </c>
      <c r="D561" s="1851" t="s">
        <v>3226</v>
      </c>
      <c r="E561" s="1851" t="s">
        <v>3227</v>
      </c>
      <c r="F561" s="1851" t="s">
        <v>2330</v>
      </c>
      <c r="G561" s="1851" t="s">
        <v>28</v>
      </c>
      <c r="H561" s="1851" t="s">
        <v>28</v>
      </c>
      <c r="I561" s="1851" t="s">
        <v>916</v>
      </c>
    </row>
    <row customHeight="1" ht="11.25">
      <c r="A562" s="1851" t="s">
        <v>2266</v>
      </c>
      <c r="B562" s="1851" t="s">
        <v>16</v>
      </c>
      <c r="C562" s="1851" t="s">
        <v>3232</v>
      </c>
      <c r="D562" s="1851" t="s">
        <v>3233</v>
      </c>
      <c r="E562" s="1851" t="s">
        <v>3234</v>
      </c>
      <c r="F562" s="1851" t="s">
        <v>2330</v>
      </c>
      <c r="G562" s="1851" t="s">
        <v>28</v>
      </c>
      <c r="H562" s="1851" t="s">
        <v>28</v>
      </c>
      <c r="I562" s="1851" t="s">
        <v>916</v>
      </c>
    </row>
    <row customHeight="1" ht="11.25">
      <c r="A563" s="1851" t="s">
        <v>2266</v>
      </c>
      <c r="B563" s="1851" t="s">
        <v>16</v>
      </c>
      <c r="C563" s="1851" t="s">
        <v>2606</v>
      </c>
      <c r="D563" s="1851" t="s">
        <v>2607</v>
      </c>
      <c r="E563" s="1851" t="s">
        <v>2608</v>
      </c>
      <c r="F563" s="1851" t="s">
        <v>2609</v>
      </c>
      <c r="G563" s="1851" t="s">
        <v>28</v>
      </c>
      <c r="H563" s="1851" t="s">
        <v>28</v>
      </c>
      <c r="I563" s="1851" t="s">
        <v>916</v>
      </c>
    </row>
    <row customHeight="1" ht="11.25">
      <c r="A564" s="1851" t="s">
        <v>2266</v>
      </c>
      <c r="B564" s="1851" t="s">
        <v>16</v>
      </c>
      <c r="C564" s="1851" t="s">
        <v>3239</v>
      </c>
      <c r="D564" s="1851" t="s">
        <v>3240</v>
      </c>
      <c r="E564" s="1851" t="s">
        <v>3241</v>
      </c>
      <c r="F564" s="1851" t="s">
        <v>3242</v>
      </c>
      <c r="G564" s="1851" t="s">
        <v>28</v>
      </c>
      <c r="H564" s="1851" t="s">
        <v>28</v>
      </c>
      <c r="I564" s="1851" t="s">
        <v>916</v>
      </c>
    </row>
    <row customHeight="1" ht="11.25">
      <c r="A565" s="1851" t="s">
        <v>2266</v>
      </c>
      <c r="B565" s="1851" t="s">
        <v>16</v>
      </c>
      <c r="C565" s="1851" t="s">
        <v>2610</v>
      </c>
      <c r="D565" s="1851" t="s">
        <v>2611</v>
      </c>
      <c r="E565" s="1851" t="s">
        <v>2612</v>
      </c>
      <c r="F565" s="1851" t="s">
        <v>2270</v>
      </c>
      <c r="G565" s="1851" t="s">
        <v>28</v>
      </c>
      <c r="H565" s="1851" t="s">
        <v>28</v>
      </c>
      <c r="I565" s="1851" t="s">
        <v>916</v>
      </c>
    </row>
    <row customHeight="1" ht="11.25">
      <c r="A566" s="1851" t="s">
        <v>2266</v>
      </c>
      <c r="B566" s="1851" t="s">
        <v>16</v>
      </c>
      <c r="C566" s="1851" t="s">
        <v>3243</v>
      </c>
      <c r="D566" s="1851" t="s">
        <v>3244</v>
      </c>
      <c r="E566" s="1851" t="s">
        <v>3245</v>
      </c>
      <c r="F566" s="1851" t="s">
        <v>2499</v>
      </c>
      <c r="G566" s="1851" t="s">
        <v>28</v>
      </c>
      <c r="H566" s="1851" t="s">
        <v>28</v>
      </c>
      <c r="I566" s="1851" t="s">
        <v>916</v>
      </c>
    </row>
    <row customHeight="1" ht="11.25">
      <c r="A567" s="1851" t="s">
        <v>2266</v>
      </c>
      <c r="B567" s="1851" t="s">
        <v>16</v>
      </c>
      <c r="C567" s="1851" t="s">
        <v>3252</v>
      </c>
      <c r="D567" s="1851" t="s">
        <v>3253</v>
      </c>
      <c r="E567" s="1851" t="s">
        <v>3254</v>
      </c>
      <c r="F567" s="1851" t="s">
        <v>2295</v>
      </c>
      <c r="G567" s="1851" t="s">
        <v>28</v>
      </c>
      <c r="H567" s="1851" t="s">
        <v>28</v>
      </c>
      <c r="I567" s="1851" t="s">
        <v>916</v>
      </c>
    </row>
    <row customHeight="1" ht="11.25">
      <c r="A568" s="1851" t="s">
        <v>2266</v>
      </c>
      <c r="B568" s="1851" t="s">
        <v>16</v>
      </c>
      <c r="C568" s="1851" t="s">
        <v>3255</v>
      </c>
      <c r="D568" s="1851" t="s">
        <v>3256</v>
      </c>
      <c r="E568" s="1851" t="s">
        <v>3257</v>
      </c>
      <c r="F568" s="1851" t="s">
        <v>2369</v>
      </c>
      <c r="G568" s="1851" t="s">
        <v>3258</v>
      </c>
      <c r="H568" s="1851" t="s">
        <v>28</v>
      </c>
      <c r="I568" s="1851" t="s">
        <v>916</v>
      </c>
    </row>
    <row customHeight="1" ht="11.25">
      <c r="A569" s="1851" t="s">
        <v>2266</v>
      </c>
      <c r="B569" s="1851" t="s">
        <v>16</v>
      </c>
      <c r="C569" s="1851" t="s">
        <v>3259</v>
      </c>
      <c r="D569" s="1851" t="s">
        <v>3260</v>
      </c>
      <c r="E569" s="1851" t="s">
        <v>3261</v>
      </c>
      <c r="F569" s="1851" t="s">
        <v>2330</v>
      </c>
      <c r="G569" s="1851" t="s">
        <v>28</v>
      </c>
      <c r="H569" s="1851" t="s">
        <v>28</v>
      </c>
      <c r="I569" s="1851" t="s">
        <v>916</v>
      </c>
    </row>
    <row customHeight="1" ht="11.25">
      <c r="A570" s="1851" t="s">
        <v>2266</v>
      </c>
      <c r="B570" s="1851" t="s">
        <v>16</v>
      </c>
      <c r="C570" s="1851" t="s">
        <v>2619</v>
      </c>
      <c r="D570" s="1851" t="s">
        <v>2620</v>
      </c>
      <c r="E570" s="1851" t="s">
        <v>2621</v>
      </c>
      <c r="F570" s="1851" t="s">
        <v>2395</v>
      </c>
      <c r="G570" s="1851" t="s">
        <v>28</v>
      </c>
      <c r="H570" s="1851" t="s">
        <v>28</v>
      </c>
      <c r="I570" s="1851" t="s">
        <v>916</v>
      </c>
    </row>
    <row customHeight="1" ht="11.25">
      <c r="A571" s="1851" t="s">
        <v>2266</v>
      </c>
      <c r="B571" s="1851" t="s">
        <v>16</v>
      </c>
      <c r="C571" s="1851" t="s">
        <v>3400</v>
      </c>
      <c r="D571" s="1851" t="s">
        <v>3401</v>
      </c>
      <c r="E571" s="1851" t="s">
        <v>3402</v>
      </c>
      <c r="F571" s="1851" t="s">
        <v>2409</v>
      </c>
      <c r="G571" s="1851" t="s">
        <v>28</v>
      </c>
      <c r="H571" s="1851" t="s">
        <v>28</v>
      </c>
      <c r="I571" s="1851" t="s">
        <v>916</v>
      </c>
    </row>
    <row customHeight="1" ht="11.25">
      <c r="A572" s="1851" t="s">
        <v>2266</v>
      </c>
      <c r="B572" s="1851" t="s">
        <v>16</v>
      </c>
      <c r="C572" s="1851" t="s">
        <v>3270</v>
      </c>
      <c r="D572" s="1851" t="s">
        <v>3271</v>
      </c>
      <c r="E572" s="1851" t="s">
        <v>3272</v>
      </c>
      <c r="F572" s="1851" t="s">
        <v>2350</v>
      </c>
      <c r="G572" s="1851" t="s">
        <v>3273</v>
      </c>
      <c r="H572" s="1851" t="s">
        <v>28</v>
      </c>
      <c r="I572" s="1851" t="s">
        <v>916</v>
      </c>
    </row>
    <row customHeight="1" ht="11.25">
      <c r="A573" s="1851" t="s">
        <v>2266</v>
      </c>
      <c r="B573" s="1851" t="s">
        <v>16</v>
      </c>
      <c r="C573" s="1851" t="s">
        <v>3274</v>
      </c>
      <c r="D573" s="1851" t="s">
        <v>3275</v>
      </c>
      <c r="E573" s="1851" t="s">
        <v>3276</v>
      </c>
      <c r="F573" s="1851" t="s">
        <v>2334</v>
      </c>
      <c r="G573" s="1851" t="s">
        <v>3277</v>
      </c>
      <c r="H573" s="1851" t="s">
        <v>28</v>
      </c>
      <c r="I573" s="1851" t="s">
        <v>916</v>
      </c>
    </row>
    <row customHeight="1" ht="11.25">
      <c r="A574" s="1851" t="s">
        <v>2266</v>
      </c>
      <c r="B574" s="1851" t="s">
        <v>16</v>
      </c>
      <c r="C574" s="1851" t="s">
        <v>2645</v>
      </c>
      <c r="D574" s="1851" t="s">
        <v>2646</v>
      </c>
      <c r="E574" s="1851" t="s">
        <v>2647</v>
      </c>
      <c r="F574" s="1851" t="s">
        <v>2334</v>
      </c>
      <c r="G574" s="1851" t="s">
        <v>28</v>
      </c>
      <c r="H574" s="1851" t="s">
        <v>28</v>
      </c>
      <c r="I574" s="1851" t="s">
        <v>916</v>
      </c>
    </row>
    <row customHeight="1" ht="11.25">
      <c r="A575" s="1851" t="s">
        <v>2266</v>
      </c>
      <c r="B575" s="1851" t="s">
        <v>16</v>
      </c>
      <c r="C575" s="1851" t="s">
        <v>3292</v>
      </c>
      <c r="D575" s="1851" t="s">
        <v>3293</v>
      </c>
      <c r="E575" s="1851" t="s">
        <v>3294</v>
      </c>
      <c r="F575" s="1851" t="s">
        <v>2369</v>
      </c>
      <c r="G575" s="1851" t="s">
        <v>2732</v>
      </c>
      <c r="H575" s="1851" t="s">
        <v>3295</v>
      </c>
      <c r="I575" s="1851" t="s">
        <v>916</v>
      </c>
    </row>
    <row customHeight="1" ht="11.25">
      <c r="A576" s="1851" t="s">
        <v>2266</v>
      </c>
      <c r="B576" s="1851" t="s">
        <v>16</v>
      </c>
      <c r="C576" s="1851" t="s">
        <v>3305</v>
      </c>
      <c r="D576" s="1851" t="s">
        <v>3301</v>
      </c>
      <c r="E576" s="1851" t="s">
        <v>3306</v>
      </c>
      <c r="F576" s="1851" t="s">
        <v>2544</v>
      </c>
      <c r="G576" s="1851" t="s">
        <v>3307</v>
      </c>
      <c r="H576" s="1851" t="s">
        <v>28</v>
      </c>
      <c r="I576" s="1851" t="s">
        <v>916</v>
      </c>
    </row>
    <row customHeight="1" ht="11.25">
      <c r="A577" s="1851" t="s">
        <v>2266</v>
      </c>
      <c r="B577" s="1851" t="s">
        <v>16</v>
      </c>
      <c r="C577" s="1851" t="s">
        <v>2677</v>
      </c>
      <c r="D577" s="1851" t="s">
        <v>2678</v>
      </c>
      <c r="E577" s="1851" t="s">
        <v>2679</v>
      </c>
      <c r="F577" s="1851" t="s">
        <v>2334</v>
      </c>
      <c r="G577" s="1851" t="s">
        <v>28</v>
      </c>
      <c r="H577" s="1851" t="s">
        <v>28</v>
      </c>
      <c r="I577" s="1851" t="s">
        <v>916</v>
      </c>
    </row>
    <row customHeight="1" ht="11.25">
      <c r="A578" s="1851" t="s">
        <v>2266</v>
      </c>
      <c r="B578" s="1851" t="s">
        <v>16</v>
      </c>
      <c r="C578" s="1851" t="s">
        <v>2695</v>
      </c>
      <c r="D578" s="1851" t="s">
        <v>2696</v>
      </c>
      <c r="E578" s="1851" t="s">
        <v>2697</v>
      </c>
      <c r="F578" s="1851" t="s">
        <v>2342</v>
      </c>
      <c r="G578" s="1851" t="s">
        <v>28</v>
      </c>
      <c r="H578" s="1851" t="s">
        <v>28</v>
      </c>
      <c r="I578" s="1851" t="s">
        <v>916</v>
      </c>
    </row>
    <row customHeight="1" ht="11.25">
      <c r="A579" s="1851" t="s">
        <v>2266</v>
      </c>
      <c r="B579" s="1851" t="s">
        <v>16</v>
      </c>
      <c r="C579" s="1851" t="s">
        <v>2698</v>
      </c>
      <c r="D579" s="1851" t="s">
        <v>2699</v>
      </c>
      <c r="E579" s="1851" t="s">
        <v>2700</v>
      </c>
      <c r="F579" s="1851" t="s">
        <v>2342</v>
      </c>
      <c r="G579" s="1851" t="s">
        <v>2701</v>
      </c>
      <c r="H579" s="1851" t="s">
        <v>28</v>
      </c>
      <c r="I579" s="1851" t="s">
        <v>916</v>
      </c>
    </row>
    <row customHeight="1" ht="11.25">
      <c r="A580" s="1851" t="s">
        <v>2266</v>
      </c>
      <c r="B580" s="1851" t="s">
        <v>16</v>
      </c>
      <c r="C580" s="1851" t="s">
        <v>3321</v>
      </c>
      <c r="D580" s="1851" t="s">
        <v>3322</v>
      </c>
      <c r="E580" s="1851" t="s">
        <v>3323</v>
      </c>
      <c r="F580" s="1851" t="s">
        <v>2395</v>
      </c>
      <c r="G580" s="1851" t="s">
        <v>28</v>
      </c>
      <c r="H580" s="1851" t="s">
        <v>28</v>
      </c>
      <c r="I580" s="1851" t="s">
        <v>916</v>
      </c>
    </row>
    <row customHeight="1" ht="11.25">
      <c r="A581" s="1851" t="s">
        <v>2266</v>
      </c>
      <c r="B581" s="1851" t="s">
        <v>16</v>
      </c>
      <c r="C581" s="1851" t="s">
        <v>2710</v>
      </c>
      <c r="D581" s="1851" t="s">
        <v>2711</v>
      </c>
      <c r="E581" s="1851" t="s">
        <v>2712</v>
      </c>
      <c r="F581" s="1851" t="s">
        <v>2452</v>
      </c>
      <c r="G581" s="1851" t="s">
        <v>2713</v>
      </c>
      <c r="H581" s="1851" t="s">
        <v>28</v>
      </c>
      <c r="I581" s="1851" t="s">
        <v>916</v>
      </c>
    </row>
    <row customHeight="1" ht="11.25">
      <c r="A582" s="1851" t="s">
        <v>2266</v>
      </c>
      <c r="B582" s="1851" t="s">
        <v>16</v>
      </c>
      <c r="C582" s="1851" t="s">
        <v>3403</v>
      </c>
      <c r="D582" s="1851" t="s">
        <v>3404</v>
      </c>
      <c r="E582" s="1851" t="s">
        <v>3405</v>
      </c>
      <c r="F582" s="1851" t="s">
        <v>2303</v>
      </c>
      <c r="G582" s="1851" t="s">
        <v>28</v>
      </c>
      <c r="H582" s="1851" t="s">
        <v>28</v>
      </c>
      <c r="I582" s="1851" t="s">
        <v>916</v>
      </c>
    </row>
    <row customHeight="1" ht="11.25">
      <c r="A583" s="1851" t="s">
        <v>2266</v>
      </c>
      <c r="B583" s="1851" t="s">
        <v>16</v>
      </c>
      <c r="C583" s="1851" t="s">
        <v>3327</v>
      </c>
      <c r="D583" s="1851" t="s">
        <v>3328</v>
      </c>
      <c r="E583" s="1851" t="s">
        <v>3329</v>
      </c>
      <c r="F583" s="1851" t="s">
        <v>2457</v>
      </c>
      <c r="G583" s="1851" t="s">
        <v>28</v>
      </c>
      <c r="H583" s="1851" t="s">
        <v>28</v>
      </c>
      <c r="I583" s="1851" t="s">
        <v>916</v>
      </c>
    </row>
    <row customHeight="1" ht="11.25">
      <c r="A584" s="1851" t="s">
        <v>2266</v>
      </c>
      <c r="B584" s="1851" t="s">
        <v>16</v>
      </c>
      <c r="C584" s="1851" t="s">
        <v>2736</v>
      </c>
      <c r="D584" s="1851" t="s">
        <v>2737</v>
      </c>
      <c r="E584" s="1851" t="s">
        <v>2738</v>
      </c>
      <c r="F584" s="1851" t="s">
        <v>2334</v>
      </c>
      <c r="G584" s="1851" t="s">
        <v>2739</v>
      </c>
      <c r="H584" s="1851" t="s">
        <v>28</v>
      </c>
      <c r="I584" s="1851" t="s">
        <v>916</v>
      </c>
    </row>
    <row customHeight="1" ht="11.25">
      <c r="A585" s="1851" t="s">
        <v>2266</v>
      </c>
      <c r="B585" s="1851" t="s">
        <v>16</v>
      </c>
      <c r="C585" s="1851" t="s">
        <v>3406</v>
      </c>
      <c r="D585" s="1851" t="s">
        <v>3407</v>
      </c>
      <c r="E585" s="1851" t="s">
        <v>3408</v>
      </c>
      <c r="F585" s="1851" t="s">
        <v>2499</v>
      </c>
      <c r="G585" s="1851" t="s">
        <v>28</v>
      </c>
      <c r="H585" s="1851" t="s">
        <v>28</v>
      </c>
      <c r="I585" s="1851" t="s">
        <v>916</v>
      </c>
    </row>
    <row customHeight="1" ht="11.25">
      <c r="A586" s="1851" t="s">
        <v>2266</v>
      </c>
      <c r="B586" s="1851" t="s">
        <v>16</v>
      </c>
      <c r="C586" s="1851" t="s">
        <v>2740</v>
      </c>
      <c r="D586" s="1851" t="s">
        <v>2741</v>
      </c>
      <c r="E586" s="1851" t="s">
        <v>2742</v>
      </c>
      <c r="F586" s="1851" t="s">
        <v>2457</v>
      </c>
      <c r="G586" s="1851" t="s">
        <v>28</v>
      </c>
      <c r="H586" s="1851" t="s">
        <v>28</v>
      </c>
      <c r="I586" s="1851" t="s">
        <v>916</v>
      </c>
    </row>
    <row customHeight="1" ht="11.25">
      <c r="A587" s="1851" t="s">
        <v>2266</v>
      </c>
      <c r="B587" s="1851" t="s">
        <v>16</v>
      </c>
      <c r="C587" s="1851" t="s">
        <v>2743</v>
      </c>
      <c r="D587" s="1851" t="s">
        <v>2744</v>
      </c>
      <c r="E587" s="1851" t="s">
        <v>2745</v>
      </c>
      <c r="F587" s="1851" t="s">
        <v>2409</v>
      </c>
      <c r="G587" s="1851" t="s">
        <v>2746</v>
      </c>
      <c r="H587" s="1851" t="s">
        <v>28</v>
      </c>
      <c r="I587" s="1851" t="s">
        <v>916</v>
      </c>
    </row>
    <row customHeight="1" ht="11.25">
      <c r="A588" s="1851" t="s">
        <v>2266</v>
      </c>
      <c r="B588" s="1851" t="s">
        <v>16</v>
      </c>
      <c r="C588" s="1851" t="s">
        <v>3333</v>
      </c>
      <c r="D588" s="1851" t="s">
        <v>3334</v>
      </c>
      <c r="E588" s="1851" t="s">
        <v>3335</v>
      </c>
      <c r="F588" s="1851" t="s">
        <v>2405</v>
      </c>
      <c r="G588" s="1851" t="s">
        <v>28</v>
      </c>
      <c r="H588" s="1851" t="s">
        <v>28</v>
      </c>
      <c r="I588" s="1851" t="s">
        <v>916</v>
      </c>
    </row>
    <row customHeight="1" ht="11.25">
      <c r="A589" s="1851" t="s">
        <v>2266</v>
      </c>
      <c r="B589" s="1851" t="s">
        <v>16</v>
      </c>
      <c r="C589" s="1851" t="s">
        <v>2760</v>
      </c>
      <c r="D589" s="1851" t="s">
        <v>2761</v>
      </c>
      <c r="E589" s="1851" t="s">
        <v>2762</v>
      </c>
      <c r="F589" s="1851" t="s">
        <v>2280</v>
      </c>
      <c r="G589" s="1851" t="s">
        <v>28</v>
      </c>
      <c r="H589" s="1851" t="s">
        <v>28</v>
      </c>
      <c r="I589" s="1851" t="s">
        <v>916</v>
      </c>
    </row>
    <row customHeight="1" ht="11.25">
      <c r="A590" s="1851" t="s">
        <v>2266</v>
      </c>
      <c r="B590" s="1851" t="s">
        <v>16</v>
      </c>
      <c r="C590" s="1851" t="s">
        <v>3409</v>
      </c>
      <c r="D590" s="1851" t="s">
        <v>2761</v>
      </c>
      <c r="E590" s="1851" t="s">
        <v>3410</v>
      </c>
      <c r="F590" s="1851" t="s">
        <v>2525</v>
      </c>
      <c r="G590" s="1851" t="s">
        <v>3411</v>
      </c>
      <c r="H590" s="1851" t="s">
        <v>28</v>
      </c>
      <c r="I590" s="1851" t="s">
        <v>916</v>
      </c>
    </row>
    <row customHeight="1" ht="11.25">
      <c r="A591" s="1851" t="s">
        <v>2266</v>
      </c>
      <c r="B591" s="1851" t="s">
        <v>16</v>
      </c>
      <c r="C591" s="1851" t="s">
        <v>2763</v>
      </c>
      <c r="D591" s="1851" t="s">
        <v>2764</v>
      </c>
      <c r="E591" s="1851" t="s">
        <v>2765</v>
      </c>
      <c r="F591" s="1851" t="s">
        <v>2602</v>
      </c>
      <c r="G591" s="1851" t="s">
        <v>28</v>
      </c>
      <c r="H591" s="1851" t="s">
        <v>28</v>
      </c>
      <c r="I591" s="1851" t="s">
        <v>916</v>
      </c>
    </row>
    <row customHeight="1" ht="11.25">
      <c r="A592" s="1851" t="s">
        <v>2266</v>
      </c>
      <c r="B592" s="1851" t="s">
        <v>16</v>
      </c>
      <c r="C592" s="1851" t="s">
        <v>3342</v>
      </c>
      <c r="D592" s="1851" t="s">
        <v>3343</v>
      </c>
      <c r="E592" s="1851" t="s">
        <v>3344</v>
      </c>
      <c r="F592" s="1851" t="s">
        <v>2334</v>
      </c>
      <c r="G592" s="1851" t="s">
        <v>2468</v>
      </c>
      <c r="H592" s="1851" t="s">
        <v>28</v>
      </c>
      <c r="I592" s="1851" t="s">
        <v>916</v>
      </c>
    </row>
    <row customHeight="1" ht="11.25">
      <c r="A593" s="1851" t="s">
        <v>2266</v>
      </c>
      <c r="B593" s="1851" t="s">
        <v>16</v>
      </c>
      <c r="C593" s="1851" t="s">
        <v>2782</v>
      </c>
      <c r="D593" s="1851" t="s">
        <v>2783</v>
      </c>
      <c r="E593" s="1851" t="s">
        <v>2784</v>
      </c>
      <c r="F593" s="1851" t="s">
        <v>2785</v>
      </c>
      <c r="G593" s="1851" t="s">
        <v>28</v>
      </c>
      <c r="H593" s="1851" t="s">
        <v>28</v>
      </c>
      <c r="I593" s="1851" t="s">
        <v>916</v>
      </c>
    </row>
    <row customHeight="1" ht="11.25">
      <c r="A594" s="1851" t="s">
        <v>2266</v>
      </c>
      <c r="B594" s="1851" t="s">
        <v>16</v>
      </c>
      <c r="C594" s="1851" t="s">
        <v>2795</v>
      </c>
      <c r="D594" s="1851" t="s">
        <v>2796</v>
      </c>
      <c r="E594" s="1851" t="s">
        <v>2797</v>
      </c>
      <c r="F594" s="1851" t="s">
        <v>2395</v>
      </c>
      <c r="G594" s="1851" t="s">
        <v>28</v>
      </c>
      <c r="H594" s="1851" t="s">
        <v>28</v>
      </c>
      <c r="I594" s="1851" t="s">
        <v>916</v>
      </c>
    </row>
    <row customHeight="1" ht="11.25">
      <c r="A595" s="1851" t="s">
        <v>2266</v>
      </c>
      <c r="B595" s="1851" t="s">
        <v>16</v>
      </c>
      <c r="C595" s="1851" t="s">
        <v>2801</v>
      </c>
      <c r="D595" s="1851" t="s">
        <v>2802</v>
      </c>
      <c r="E595" s="1851" t="s">
        <v>2803</v>
      </c>
      <c r="F595" s="1851" t="s">
        <v>2303</v>
      </c>
      <c r="G595" s="1851" t="s">
        <v>28</v>
      </c>
      <c r="H595" s="1851" t="s">
        <v>28</v>
      </c>
      <c r="I595" s="1851" t="s">
        <v>916</v>
      </c>
    </row>
    <row customHeight="1" ht="11.25">
      <c r="A596" s="1851" t="s">
        <v>2266</v>
      </c>
      <c r="B596" s="1851" t="s">
        <v>16</v>
      </c>
      <c r="C596" s="1851" t="s">
        <v>3345</v>
      </c>
      <c r="D596" s="1851" t="s">
        <v>3346</v>
      </c>
      <c r="E596" s="1851" t="s">
        <v>3347</v>
      </c>
      <c r="F596" s="1851" t="s">
        <v>2544</v>
      </c>
      <c r="G596" s="1851" t="s">
        <v>2468</v>
      </c>
      <c r="H596" s="1851" t="s">
        <v>28</v>
      </c>
      <c r="I596" s="1851" t="s">
        <v>916</v>
      </c>
    </row>
    <row customHeight="1" ht="11.25">
      <c r="A597" s="1851" t="s">
        <v>2266</v>
      </c>
      <c r="B597" s="1851" t="s">
        <v>16</v>
      </c>
      <c r="C597" s="1851" t="s">
        <v>2819</v>
      </c>
      <c r="D597" s="1851" t="s">
        <v>2820</v>
      </c>
      <c r="E597" s="1851" t="s">
        <v>2821</v>
      </c>
      <c r="F597" s="1851" t="s">
        <v>2409</v>
      </c>
      <c r="G597" s="1851" t="s">
        <v>28</v>
      </c>
      <c r="H597" s="1851" t="s">
        <v>28</v>
      </c>
      <c r="I597" s="1851" t="s">
        <v>916</v>
      </c>
    </row>
    <row customHeight="1" ht="11.25">
      <c r="A598" s="1851" t="s">
        <v>2266</v>
      </c>
      <c r="B598" s="1851" t="s">
        <v>16</v>
      </c>
      <c r="C598" s="1851" t="s">
        <v>3351</v>
      </c>
      <c r="D598" s="1851" t="s">
        <v>3352</v>
      </c>
      <c r="E598" s="1851" t="s">
        <v>3353</v>
      </c>
      <c r="F598" s="1851" t="s">
        <v>2342</v>
      </c>
      <c r="G598" s="1851" t="s">
        <v>28</v>
      </c>
      <c r="H598" s="1851" t="s">
        <v>28</v>
      </c>
      <c r="I598" s="1851" t="s">
        <v>916</v>
      </c>
    </row>
    <row customHeight="1" ht="11.25">
      <c r="A599" s="1851" t="s">
        <v>2266</v>
      </c>
      <c r="B599" s="1851" t="s">
        <v>16</v>
      </c>
      <c r="C599" s="1851" t="s">
        <v>2853</v>
      </c>
      <c r="D599" s="1851" t="s">
        <v>2854</v>
      </c>
      <c r="E599" s="1851" t="s">
        <v>2855</v>
      </c>
      <c r="F599" s="1851" t="s">
        <v>2457</v>
      </c>
      <c r="G599" s="1851" t="s">
        <v>28</v>
      </c>
      <c r="H599" s="1851" t="s">
        <v>28</v>
      </c>
      <c r="I599" s="1851" t="s">
        <v>916</v>
      </c>
    </row>
    <row customHeight="1" ht="11.25">
      <c r="A600" s="1851" t="s">
        <v>2266</v>
      </c>
      <c r="B600" s="1851" t="s">
        <v>16</v>
      </c>
      <c r="C600" s="1851" t="s">
        <v>2859</v>
      </c>
      <c r="D600" s="1851" t="s">
        <v>2860</v>
      </c>
      <c r="E600" s="1851" t="s">
        <v>2861</v>
      </c>
      <c r="F600" s="1851" t="s">
        <v>2334</v>
      </c>
      <c r="G600" s="1851" t="s">
        <v>28</v>
      </c>
      <c r="H600" s="1851" t="s">
        <v>28</v>
      </c>
      <c r="I600" s="1851" t="s">
        <v>916</v>
      </c>
    </row>
    <row customHeight="1" ht="11.25">
      <c r="A601" s="1851" t="s">
        <v>2266</v>
      </c>
      <c r="B601" s="1851" t="s">
        <v>16</v>
      </c>
      <c r="C601" s="1851" t="s">
        <v>2866</v>
      </c>
      <c r="D601" s="1851" t="s">
        <v>2867</v>
      </c>
      <c r="E601" s="1851" t="s">
        <v>2868</v>
      </c>
      <c r="F601" s="1851" t="s">
        <v>2395</v>
      </c>
      <c r="G601" s="1851" t="s">
        <v>28</v>
      </c>
      <c r="H601" s="1851" t="s">
        <v>2869</v>
      </c>
      <c r="I601" s="1851" t="s">
        <v>916</v>
      </c>
    </row>
    <row customHeight="1" ht="11.25">
      <c r="A602" s="1851" t="s">
        <v>2266</v>
      </c>
      <c r="B602" s="1851" t="s">
        <v>16</v>
      </c>
      <c r="C602" s="1851" t="s">
        <v>2873</v>
      </c>
      <c r="D602" s="1851" t="s">
        <v>2874</v>
      </c>
      <c r="E602" s="1851" t="s">
        <v>2875</v>
      </c>
      <c r="F602" s="1851" t="s">
        <v>2409</v>
      </c>
      <c r="G602" s="1851" t="s">
        <v>2876</v>
      </c>
      <c r="H602" s="1851" t="s">
        <v>28</v>
      </c>
      <c r="I602" s="1851" t="s">
        <v>916</v>
      </c>
    </row>
    <row customHeight="1" ht="11.25">
      <c r="A603" s="1851" t="s">
        <v>2266</v>
      </c>
      <c r="B603" s="1851" t="s">
        <v>16</v>
      </c>
      <c r="C603" s="1851" t="s">
        <v>3356</v>
      </c>
      <c r="D603" s="1851" t="s">
        <v>3357</v>
      </c>
      <c r="E603" s="1851" t="s">
        <v>3358</v>
      </c>
      <c r="F603" s="1851" t="s">
        <v>2334</v>
      </c>
      <c r="G603" s="1851" t="s">
        <v>3359</v>
      </c>
      <c r="H603" s="1851" t="s">
        <v>28</v>
      </c>
      <c r="I603" s="1851" t="s">
        <v>916</v>
      </c>
    </row>
    <row customHeight="1" ht="11.25">
      <c r="A604" s="1851" t="s">
        <v>2266</v>
      </c>
      <c r="B604" s="1851" t="s">
        <v>16</v>
      </c>
      <c r="C604" s="1851" t="s">
        <v>2885</v>
      </c>
      <c r="D604" s="1851" t="s">
        <v>2886</v>
      </c>
      <c r="E604" s="1851" t="s">
        <v>2887</v>
      </c>
      <c r="F604" s="1851" t="s">
        <v>2602</v>
      </c>
      <c r="G604" s="1851" t="s">
        <v>28</v>
      </c>
      <c r="H604" s="1851" t="s">
        <v>28</v>
      </c>
      <c r="I604" s="1851" t="s">
        <v>916</v>
      </c>
    </row>
    <row customHeight="1" ht="11.25">
      <c r="A605" s="1851" t="s">
        <v>2266</v>
      </c>
      <c r="B605" s="1851" t="s">
        <v>16</v>
      </c>
      <c r="C605" s="1851" t="s">
        <v>2888</v>
      </c>
      <c r="D605" s="1851" t="s">
        <v>2889</v>
      </c>
      <c r="E605" s="1851" t="s">
        <v>2890</v>
      </c>
      <c r="F605" s="1851" t="s">
        <v>2602</v>
      </c>
      <c r="G605" s="1851" t="s">
        <v>28</v>
      </c>
      <c r="H605" s="1851" t="s">
        <v>28</v>
      </c>
      <c r="I605" s="1851" t="s">
        <v>916</v>
      </c>
    </row>
    <row customHeight="1" ht="11.25">
      <c r="A606" s="1851" t="s">
        <v>2266</v>
      </c>
      <c r="B606" s="1851" t="s">
        <v>16</v>
      </c>
      <c r="C606" s="1851" t="s">
        <v>3363</v>
      </c>
      <c r="D606" s="1851" t="s">
        <v>3364</v>
      </c>
      <c r="E606" s="1851" t="s">
        <v>3365</v>
      </c>
      <c r="F606" s="1851" t="s">
        <v>2395</v>
      </c>
      <c r="G606" s="1851" t="s">
        <v>28</v>
      </c>
      <c r="H606" s="1851" t="s">
        <v>28</v>
      </c>
      <c r="I606" s="1851" t="s">
        <v>916</v>
      </c>
    </row>
    <row customHeight="1" ht="11.25">
      <c r="A607" s="1851" t="s">
        <v>2266</v>
      </c>
      <c r="B607" s="1851" t="s">
        <v>16</v>
      </c>
      <c r="C607" s="1851" t="s">
        <v>2898</v>
      </c>
      <c r="D607" s="1851" t="s">
        <v>2899</v>
      </c>
      <c r="E607" s="1851" t="s">
        <v>2900</v>
      </c>
      <c r="F607" s="1851" t="s">
        <v>2580</v>
      </c>
      <c r="G607" s="1851" t="s">
        <v>28</v>
      </c>
      <c r="H607" s="1851" t="s">
        <v>28</v>
      </c>
      <c r="I607" s="1851" t="s">
        <v>916</v>
      </c>
    </row>
    <row customHeight="1" ht="11.25">
      <c r="A608" s="1851" t="s">
        <v>2266</v>
      </c>
      <c r="B608" s="1851" t="s">
        <v>16</v>
      </c>
      <c r="C608" s="1851" t="s">
        <v>2901</v>
      </c>
      <c r="D608" s="1851" t="s">
        <v>2902</v>
      </c>
      <c r="E608" s="1851" t="s">
        <v>2903</v>
      </c>
      <c r="F608" s="1851" t="s">
        <v>2452</v>
      </c>
      <c r="G608" s="1851" t="s">
        <v>28</v>
      </c>
      <c r="H608" s="1851" t="s">
        <v>28</v>
      </c>
      <c r="I608" s="1851" t="s">
        <v>916</v>
      </c>
    </row>
    <row customHeight="1" ht="11.25">
      <c r="A609" s="1851" t="s">
        <v>2266</v>
      </c>
      <c r="B609" s="1851" t="s">
        <v>16</v>
      </c>
      <c r="C609" s="1851" t="s">
        <v>3412</v>
      </c>
      <c r="D609" s="1851" t="s">
        <v>3413</v>
      </c>
      <c r="E609" s="1851" t="s">
        <v>2964</v>
      </c>
      <c r="F609" s="1851" t="s">
        <v>3414</v>
      </c>
      <c r="G609" s="1851" t="s">
        <v>28</v>
      </c>
      <c r="H609" s="1851" t="s">
        <v>2965</v>
      </c>
      <c r="I609" s="1851" t="s">
        <v>916</v>
      </c>
    </row>
    <row customHeight="1" ht="11.25">
      <c r="A610" s="1851" t="s">
        <v>2266</v>
      </c>
      <c r="B610" s="1851" t="s">
        <v>16</v>
      </c>
      <c r="C610" s="1851" t="s">
        <v>2951</v>
      </c>
      <c r="D610" s="1851" t="s">
        <v>2952</v>
      </c>
      <c r="E610" s="1851" t="s">
        <v>2953</v>
      </c>
      <c r="F610" s="1851" t="s">
        <v>2954</v>
      </c>
      <c r="G610" s="1851" t="s">
        <v>28</v>
      </c>
      <c r="H610" s="1851" t="s">
        <v>28</v>
      </c>
      <c r="I610" s="1851" t="s">
        <v>916</v>
      </c>
    </row>
    <row customHeight="1" ht="11.25">
      <c r="A611" s="1851" t="s">
        <v>2266</v>
      </c>
      <c r="B611" s="1851" t="s">
        <v>16</v>
      </c>
      <c r="C611" s="1851" t="s">
        <v>2955</v>
      </c>
      <c r="D611" s="1851" t="s">
        <v>2956</v>
      </c>
      <c r="E611" s="1851" t="s">
        <v>2957</v>
      </c>
      <c r="F611" s="1851" t="s">
        <v>2958</v>
      </c>
      <c r="G611" s="1851" t="s">
        <v>28</v>
      </c>
      <c r="H611" s="1851" t="s">
        <v>28</v>
      </c>
      <c r="I611" s="1851" t="s">
        <v>916</v>
      </c>
    </row>
    <row customHeight="1" ht="11.25">
      <c r="A612" s="1851" t="s">
        <v>2266</v>
      </c>
      <c r="B612" s="1851" t="s">
        <v>16</v>
      </c>
      <c r="C612" s="1851" t="s">
        <v>3415</v>
      </c>
      <c r="D612" s="1851" t="s">
        <v>3416</v>
      </c>
      <c r="E612" s="1851" t="s">
        <v>3417</v>
      </c>
      <c r="F612" s="1851" t="s">
        <v>2609</v>
      </c>
      <c r="G612" s="1851" t="s">
        <v>28</v>
      </c>
      <c r="H612" s="1851" t="s">
        <v>28</v>
      </c>
      <c r="I612" s="1851" t="s">
        <v>1638</v>
      </c>
    </row>
    <row customHeight="1" ht="11.25">
      <c r="A613" s="1851" t="s">
        <v>2266</v>
      </c>
      <c r="B613" s="1851" t="s">
        <v>16</v>
      </c>
      <c r="C613" s="1851" t="s">
        <v>3418</v>
      </c>
      <c r="D613" s="1851" t="s">
        <v>3419</v>
      </c>
      <c r="E613" s="1851" t="s">
        <v>3420</v>
      </c>
      <c r="F613" s="1851" t="s">
        <v>2354</v>
      </c>
      <c r="G613" s="1851" t="s">
        <v>3421</v>
      </c>
      <c r="H613" s="1851" t="s">
        <v>28</v>
      </c>
      <c r="I613" s="1851" t="s">
        <v>1638</v>
      </c>
    </row>
    <row customHeight="1" ht="11.25">
      <c r="A614" s="1851" t="s">
        <v>2266</v>
      </c>
      <c r="B614" s="1851" t="s">
        <v>16</v>
      </c>
      <c r="C614" s="1851" t="s">
        <v>3422</v>
      </c>
      <c r="D614" s="1851" t="s">
        <v>3423</v>
      </c>
      <c r="E614" s="1851" t="s">
        <v>3424</v>
      </c>
      <c r="F614" s="1851" t="s">
        <v>2330</v>
      </c>
      <c r="G614" s="1851" t="s">
        <v>3425</v>
      </c>
      <c r="H614" s="1851" t="s">
        <v>28</v>
      </c>
      <c r="I614" s="1851" t="s">
        <v>1638</v>
      </c>
    </row>
    <row customHeight="1" ht="11.25">
      <c r="A615" s="1851" t="s">
        <v>2266</v>
      </c>
      <c r="B615" s="1851" t="s">
        <v>16</v>
      </c>
      <c r="C615" s="1851" t="s">
        <v>3426</v>
      </c>
      <c r="D615" s="1851" t="s">
        <v>3427</v>
      </c>
      <c r="E615" s="1851" t="s">
        <v>3428</v>
      </c>
      <c r="F615" s="1851" t="s">
        <v>2330</v>
      </c>
      <c r="G615" s="1851" t="s">
        <v>28</v>
      </c>
      <c r="H615" s="1851" t="s">
        <v>28</v>
      </c>
      <c r="I615" s="1851" t="s">
        <v>1638</v>
      </c>
    </row>
    <row customHeight="1" ht="11.25">
      <c r="A616" s="1851" t="s">
        <v>2266</v>
      </c>
      <c r="B616" s="1851" t="s">
        <v>16</v>
      </c>
      <c r="C616" s="1851" t="s">
        <v>3429</v>
      </c>
      <c r="D616" s="1851" t="s">
        <v>3430</v>
      </c>
      <c r="E616" s="1851" t="s">
        <v>3431</v>
      </c>
      <c r="F616" s="1851" t="s">
        <v>2280</v>
      </c>
      <c r="G616" s="1851" t="s">
        <v>28</v>
      </c>
      <c r="H616" s="1851" t="s">
        <v>28</v>
      </c>
      <c r="I616" s="1851" t="s">
        <v>1638</v>
      </c>
    </row>
    <row customHeight="1" ht="11.25">
      <c r="A617" s="1851" t="s">
        <v>2266</v>
      </c>
      <c r="B617" s="1851" t="s">
        <v>16</v>
      </c>
      <c r="C617" s="1851" t="s">
        <v>3432</v>
      </c>
      <c r="D617" s="1851" t="s">
        <v>3433</v>
      </c>
      <c r="E617" s="1851" t="s">
        <v>3434</v>
      </c>
      <c r="F617" s="1851" t="s">
        <v>2395</v>
      </c>
      <c r="G617" s="1851" t="s">
        <v>3399</v>
      </c>
      <c r="H617" s="1851" t="s">
        <v>28</v>
      </c>
      <c r="I617" s="1851" t="s">
        <v>1638</v>
      </c>
    </row>
    <row customHeight="1" ht="11.25">
      <c r="A618" s="1851" t="s">
        <v>2266</v>
      </c>
      <c r="B618" s="1851" t="s">
        <v>16</v>
      </c>
      <c r="C618" s="1851" t="s">
        <v>3435</v>
      </c>
      <c r="D618" s="1851" t="s">
        <v>3436</v>
      </c>
      <c r="E618" s="1851" t="s">
        <v>3437</v>
      </c>
      <c r="F618" s="1851" t="s">
        <v>2457</v>
      </c>
      <c r="G618" s="1851" t="s">
        <v>28</v>
      </c>
      <c r="H618" s="1851" t="s">
        <v>28</v>
      </c>
      <c r="I618" s="1851" t="s">
        <v>1638</v>
      </c>
    </row>
    <row customHeight="1" ht="11.25">
      <c r="A619" s="1851" t="s">
        <v>2266</v>
      </c>
      <c r="B619" s="1851" t="s">
        <v>16</v>
      </c>
      <c r="C619" s="1851" t="s">
        <v>3438</v>
      </c>
      <c r="D619" s="1851" t="s">
        <v>3439</v>
      </c>
      <c r="E619" s="1851" t="s">
        <v>3440</v>
      </c>
      <c r="F619" s="1851" t="s">
        <v>2346</v>
      </c>
      <c r="G619" s="1851" t="s">
        <v>2655</v>
      </c>
      <c r="H619" s="1851" t="s">
        <v>28</v>
      </c>
      <c r="I619" s="1851" t="s">
        <v>1638</v>
      </c>
    </row>
    <row customHeight="1" ht="11.25">
      <c r="A620" s="1851" t="s">
        <v>2266</v>
      </c>
      <c r="B620" s="1851" t="s">
        <v>16</v>
      </c>
      <c r="C620" s="1851" t="s">
        <v>3441</v>
      </c>
      <c r="D620" s="1851" t="s">
        <v>3442</v>
      </c>
      <c r="E620" s="1851" t="s">
        <v>3443</v>
      </c>
      <c r="F620" s="1851" t="s">
        <v>2354</v>
      </c>
      <c r="G620" s="1851" t="s">
        <v>3444</v>
      </c>
      <c r="H620" s="1851" t="s">
        <v>28</v>
      </c>
      <c r="I620" s="1851" t="s">
        <v>1638</v>
      </c>
    </row>
    <row customHeight="1" ht="11.25">
      <c r="A621" s="1851" t="s">
        <v>2266</v>
      </c>
      <c r="B621" s="1851" t="s">
        <v>16</v>
      </c>
      <c r="C621" s="1851" t="s">
        <v>3445</v>
      </c>
      <c r="D621" s="1851" t="s">
        <v>3446</v>
      </c>
      <c r="E621" s="1851" t="s">
        <v>3447</v>
      </c>
      <c r="F621" s="1851" t="s">
        <v>2354</v>
      </c>
      <c r="G621" s="1851" t="s">
        <v>3448</v>
      </c>
      <c r="H621" s="1851" t="s">
        <v>3444</v>
      </c>
      <c r="I621" s="1851" t="s">
        <v>1638</v>
      </c>
    </row>
    <row customHeight="1" ht="11.25">
      <c r="A622" s="1851" t="s">
        <v>2266</v>
      </c>
      <c r="B622" s="1851" t="s">
        <v>16</v>
      </c>
      <c r="C622" s="1851" t="s">
        <v>3449</v>
      </c>
      <c r="D622" s="1851" t="s">
        <v>3450</v>
      </c>
      <c r="E622" s="1851" t="s">
        <v>3451</v>
      </c>
      <c r="F622" s="1851" t="s">
        <v>2395</v>
      </c>
      <c r="G622" s="1851" t="s">
        <v>28</v>
      </c>
      <c r="H622" s="1851" t="s">
        <v>3399</v>
      </c>
      <c r="I622" s="1851" t="s">
        <v>1638</v>
      </c>
    </row>
    <row customHeight="1" ht="11.25">
      <c r="A623" s="1851" t="s">
        <v>2266</v>
      </c>
      <c r="B623" s="1851" t="s">
        <v>16</v>
      </c>
      <c r="C623" s="1851" t="s">
        <v>28</v>
      </c>
      <c r="D623" s="1851" t="s">
        <v>2396</v>
      </c>
      <c r="E623" s="1851" t="s">
        <v>2397</v>
      </c>
      <c r="F623" s="1851" t="s">
        <v>2280</v>
      </c>
      <c r="G623" s="1851" t="s">
        <v>28</v>
      </c>
      <c r="H623" s="1851" t="s">
        <v>28</v>
      </c>
      <c r="I623" s="1851" t="s">
        <v>1638</v>
      </c>
    </row>
    <row customHeight="1" ht="11.25">
      <c r="A624" s="1851" t="s">
        <v>2266</v>
      </c>
      <c r="B624" s="1851" t="s">
        <v>16</v>
      </c>
      <c r="C624" s="1851" t="s">
        <v>3452</v>
      </c>
      <c r="D624" s="1851" t="s">
        <v>3453</v>
      </c>
      <c r="E624" s="1851" t="s">
        <v>3454</v>
      </c>
      <c r="F624" s="1851" t="s">
        <v>585</v>
      </c>
      <c r="G624" s="1851" t="s">
        <v>3455</v>
      </c>
      <c r="H624" s="1851" t="s">
        <v>28</v>
      </c>
      <c r="I624" s="1851" t="s">
        <v>1638</v>
      </c>
    </row>
    <row customHeight="1" ht="11.25">
      <c r="A625" s="1851" t="s">
        <v>2266</v>
      </c>
      <c r="B625" s="1851" t="s">
        <v>16</v>
      </c>
      <c r="C625" s="1851" t="s">
        <v>3456</v>
      </c>
      <c r="D625" s="1851" t="s">
        <v>3457</v>
      </c>
      <c r="E625" s="1851" t="s">
        <v>3458</v>
      </c>
      <c r="F625" s="1851" t="s">
        <v>585</v>
      </c>
      <c r="G625" s="1851" t="s">
        <v>3459</v>
      </c>
      <c r="H625" s="1851" t="s">
        <v>28</v>
      </c>
      <c r="I625" s="1851" t="s">
        <v>1638</v>
      </c>
    </row>
    <row customHeight="1" ht="11.25">
      <c r="A626" s="1851" t="s">
        <v>2266</v>
      </c>
      <c r="B626" s="1851" t="s">
        <v>16</v>
      </c>
      <c r="C626" s="1851" t="s">
        <v>3460</v>
      </c>
      <c r="D626" s="1851" t="s">
        <v>3461</v>
      </c>
      <c r="E626" s="1851" t="s">
        <v>3462</v>
      </c>
      <c r="F626" s="1851" t="s">
        <v>585</v>
      </c>
      <c r="G626" s="1851" t="s">
        <v>3455</v>
      </c>
      <c r="H626" s="1851" t="s">
        <v>28</v>
      </c>
      <c r="I626" s="1851" t="s">
        <v>1638</v>
      </c>
    </row>
    <row customHeight="1" ht="11.25">
      <c r="A627" s="1851" t="s">
        <v>2266</v>
      </c>
      <c r="B627" s="1851" t="s">
        <v>16</v>
      </c>
      <c r="C627" s="1851" t="s">
        <v>3463</v>
      </c>
      <c r="D627" s="1851" t="s">
        <v>3464</v>
      </c>
      <c r="E627" s="1851" t="s">
        <v>3465</v>
      </c>
      <c r="F627" s="1851" t="s">
        <v>2334</v>
      </c>
      <c r="G627" s="1851" t="s">
        <v>3466</v>
      </c>
      <c r="H627" s="1851" t="s">
        <v>28</v>
      </c>
      <c r="I627" s="1851" t="s">
        <v>1638</v>
      </c>
    </row>
    <row customHeight="1" ht="11.25">
      <c r="A628" s="1851" t="s">
        <v>2266</v>
      </c>
      <c r="B628" s="1851" t="s">
        <v>16</v>
      </c>
      <c r="C628" s="1851" t="s">
        <v>3467</v>
      </c>
      <c r="D628" s="1851" t="s">
        <v>3468</v>
      </c>
      <c r="E628" s="1851" t="s">
        <v>3469</v>
      </c>
      <c r="F628" s="1851" t="s">
        <v>2409</v>
      </c>
      <c r="G628" s="1851" t="s">
        <v>28</v>
      </c>
      <c r="H628" s="1851" t="s">
        <v>28</v>
      </c>
      <c r="I628" s="1851" t="s">
        <v>1638</v>
      </c>
    </row>
    <row customHeight="1" ht="11.25">
      <c r="A629" s="1851" t="s">
        <v>2266</v>
      </c>
      <c r="B629" s="1851" t="s">
        <v>16</v>
      </c>
      <c r="C629" s="1851" t="s">
        <v>3033</v>
      </c>
      <c r="D629" s="1851" t="s">
        <v>3034</v>
      </c>
      <c r="E629" s="1851" t="s">
        <v>3035</v>
      </c>
      <c r="F629" s="1851" t="s">
        <v>3036</v>
      </c>
      <c r="G629" s="1851" t="s">
        <v>28</v>
      </c>
      <c r="H629" s="1851" t="s">
        <v>28</v>
      </c>
      <c r="I629" s="1851" t="s">
        <v>1638</v>
      </c>
    </row>
    <row customHeight="1" ht="11.25">
      <c r="A630" s="1851" t="s">
        <v>2266</v>
      </c>
      <c r="B630" s="1851" t="s">
        <v>16</v>
      </c>
      <c r="C630" s="1851" t="s">
        <v>2475</v>
      </c>
      <c r="D630" s="1851" t="s">
        <v>2476</v>
      </c>
      <c r="E630" s="1851" t="s">
        <v>2477</v>
      </c>
      <c r="F630" s="1851" t="s">
        <v>2478</v>
      </c>
      <c r="G630" s="1851" t="s">
        <v>28</v>
      </c>
      <c r="H630" s="1851" t="s">
        <v>28</v>
      </c>
      <c r="I630" s="1851" t="s">
        <v>1638</v>
      </c>
    </row>
    <row customHeight="1" ht="11.25">
      <c r="A631" s="1851" t="s">
        <v>2266</v>
      </c>
      <c r="B631" s="1851" t="s">
        <v>16</v>
      </c>
      <c r="C631" s="1851" t="s">
        <v>2479</v>
      </c>
      <c r="D631" s="1851" t="s">
        <v>2480</v>
      </c>
      <c r="E631" s="1851" t="s">
        <v>2481</v>
      </c>
      <c r="F631" s="1851" t="s">
        <v>2482</v>
      </c>
      <c r="G631" s="1851" t="s">
        <v>28</v>
      </c>
      <c r="H631" s="1851" t="s">
        <v>28</v>
      </c>
      <c r="I631" s="1851" t="s">
        <v>1638</v>
      </c>
    </row>
    <row customHeight="1" ht="11.25">
      <c r="A632" s="1851" t="s">
        <v>2266</v>
      </c>
      <c r="B632" s="1851" t="s">
        <v>16</v>
      </c>
      <c r="C632" s="1851" t="s">
        <v>3470</v>
      </c>
      <c r="D632" s="1851" t="s">
        <v>3471</v>
      </c>
      <c r="E632" s="1851" t="s">
        <v>3472</v>
      </c>
      <c r="F632" s="1851" t="s">
        <v>2602</v>
      </c>
      <c r="G632" s="1851" t="s">
        <v>3473</v>
      </c>
      <c r="H632" s="1851" t="s">
        <v>28</v>
      </c>
      <c r="I632" s="1851" t="s">
        <v>1638</v>
      </c>
    </row>
    <row customHeight="1" ht="11.25">
      <c r="A633" s="1851" t="s">
        <v>2266</v>
      </c>
      <c r="B633" s="1851" t="s">
        <v>16</v>
      </c>
      <c r="C633" s="1851" t="s">
        <v>3474</v>
      </c>
      <c r="D633" s="1851" t="s">
        <v>3475</v>
      </c>
      <c r="E633" s="1851" t="s">
        <v>3476</v>
      </c>
      <c r="F633" s="1851" t="s">
        <v>2354</v>
      </c>
      <c r="G633" s="1851" t="s">
        <v>3477</v>
      </c>
      <c r="H633" s="1851" t="s">
        <v>28</v>
      </c>
      <c r="I633" s="1851" t="s">
        <v>1638</v>
      </c>
    </row>
    <row customHeight="1" ht="11.25">
      <c r="A634" s="1851" t="s">
        <v>2266</v>
      </c>
      <c r="B634" s="1851" t="s">
        <v>16</v>
      </c>
      <c r="C634" s="1851" t="s">
        <v>3389</v>
      </c>
      <c r="D634" s="1851" t="s">
        <v>3390</v>
      </c>
      <c r="E634" s="1851" t="s">
        <v>3391</v>
      </c>
      <c r="F634" s="1851" t="s">
        <v>2602</v>
      </c>
      <c r="G634" s="1851" t="s">
        <v>28</v>
      </c>
      <c r="H634" s="1851" t="s">
        <v>28</v>
      </c>
      <c r="I634" s="1851" t="s">
        <v>1638</v>
      </c>
    </row>
    <row customHeight="1" ht="11.25">
      <c r="A635" s="1851" t="s">
        <v>2266</v>
      </c>
      <c r="B635" s="1851" t="s">
        <v>16</v>
      </c>
      <c r="C635" s="1851" t="s">
        <v>3478</v>
      </c>
      <c r="D635" s="1851" t="s">
        <v>3479</v>
      </c>
      <c r="E635" s="1851" t="s">
        <v>3480</v>
      </c>
      <c r="F635" s="1851" t="s">
        <v>2330</v>
      </c>
      <c r="G635" s="1851" t="s">
        <v>3481</v>
      </c>
      <c r="H635" s="1851" t="s">
        <v>3482</v>
      </c>
      <c r="I635" s="1851" t="s">
        <v>1638</v>
      </c>
    </row>
    <row customHeight="1" ht="11.25">
      <c r="A636" s="1851" t="s">
        <v>2266</v>
      </c>
      <c r="B636" s="1851" t="s">
        <v>16</v>
      </c>
      <c r="C636" s="1851" t="s">
        <v>2532</v>
      </c>
      <c r="D636" s="1851" t="s">
        <v>2533</v>
      </c>
      <c r="E636" s="1851" t="s">
        <v>2534</v>
      </c>
      <c r="F636" s="1851" t="s">
        <v>2515</v>
      </c>
      <c r="G636" s="1851" t="s">
        <v>28</v>
      </c>
      <c r="H636" s="1851" t="s">
        <v>28</v>
      </c>
      <c r="I636" s="1851" t="s">
        <v>1638</v>
      </c>
    </row>
    <row customHeight="1" ht="11.25">
      <c r="A637" s="1851" t="s">
        <v>2266</v>
      </c>
      <c r="B637" s="1851" t="s">
        <v>16</v>
      </c>
      <c r="C637" s="1851" t="s">
        <v>3483</v>
      </c>
      <c r="D637" s="1851" t="s">
        <v>3484</v>
      </c>
      <c r="E637" s="1851" t="s">
        <v>3485</v>
      </c>
      <c r="F637" s="1851" t="s">
        <v>2330</v>
      </c>
      <c r="G637" s="1851" t="s">
        <v>3486</v>
      </c>
      <c r="H637" s="1851" t="s">
        <v>3487</v>
      </c>
      <c r="I637" s="1851" t="s">
        <v>1638</v>
      </c>
    </row>
    <row customHeight="1" ht="11.25">
      <c r="A638" s="1851" t="s">
        <v>2266</v>
      </c>
      <c r="B638" s="1851" t="s">
        <v>16</v>
      </c>
      <c r="C638" s="1851" t="s">
        <v>2582</v>
      </c>
      <c r="D638" s="1851" t="s">
        <v>2583</v>
      </c>
      <c r="E638" s="1851" t="s">
        <v>2584</v>
      </c>
      <c r="F638" s="1851" t="s">
        <v>2420</v>
      </c>
      <c r="G638" s="1851" t="s">
        <v>28</v>
      </c>
      <c r="H638" s="1851" t="s">
        <v>28</v>
      </c>
      <c r="I638" s="1851" t="s">
        <v>1638</v>
      </c>
    </row>
    <row customHeight="1" ht="11.25">
      <c r="A639" s="1851" t="s">
        <v>2266</v>
      </c>
      <c r="B639" s="1851" t="s">
        <v>16</v>
      </c>
      <c r="C639" s="1851" t="s">
        <v>3488</v>
      </c>
      <c r="D639" s="1851" t="s">
        <v>3489</v>
      </c>
      <c r="E639" s="1851" t="s">
        <v>3490</v>
      </c>
      <c r="F639" s="1851" t="s">
        <v>2452</v>
      </c>
      <c r="G639" s="1851" t="s">
        <v>28</v>
      </c>
      <c r="H639" s="1851" t="s">
        <v>28</v>
      </c>
      <c r="I639" s="1851" t="s">
        <v>1638</v>
      </c>
    </row>
    <row customHeight="1" ht="11.25">
      <c r="A640" s="1851" t="s">
        <v>2266</v>
      </c>
      <c r="B640" s="1851" t="s">
        <v>16</v>
      </c>
      <c r="C640" s="1851" t="s">
        <v>3491</v>
      </c>
      <c r="D640" s="1851" t="s">
        <v>3492</v>
      </c>
      <c r="E640" s="1851" t="s">
        <v>3493</v>
      </c>
      <c r="F640" s="1851" t="s">
        <v>2280</v>
      </c>
      <c r="G640" s="1851" t="s">
        <v>3494</v>
      </c>
      <c r="H640" s="1851" t="s">
        <v>28</v>
      </c>
      <c r="I640" s="1851" t="s">
        <v>1638</v>
      </c>
    </row>
    <row customHeight="1" ht="11.25">
      <c r="A641" s="1851" t="s">
        <v>2266</v>
      </c>
      <c r="B641" s="1851" t="s">
        <v>16</v>
      </c>
      <c r="C641" s="1851" t="s">
        <v>3495</v>
      </c>
      <c r="D641" s="1851" t="s">
        <v>3496</v>
      </c>
      <c r="E641" s="1851" t="s">
        <v>3497</v>
      </c>
      <c r="F641" s="1851" t="s">
        <v>2525</v>
      </c>
      <c r="G641" s="1851" t="s">
        <v>28</v>
      </c>
      <c r="H641" s="1851" t="s">
        <v>28</v>
      </c>
      <c r="I641" s="1851" t="s">
        <v>1638</v>
      </c>
    </row>
    <row customHeight="1" ht="11.25">
      <c r="A642" s="1851" t="s">
        <v>2266</v>
      </c>
      <c r="B642" s="1851" t="s">
        <v>16</v>
      </c>
      <c r="C642" s="1851" t="s">
        <v>3498</v>
      </c>
      <c r="D642" s="1851" t="s">
        <v>3499</v>
      </c>
      <c r="E642" s="1851" t="s">
        <v>3500</v>
      </c>
      <c r="F642" s="1851" t="s">
        <v>2354</v>
      </c>
      <c r="G642" s="1851" t="s">
        <v>3501</v>
      </c>
      <c r="H642" s="1851" t="s">
        <v>28</v>
      </c>
      <c r="I642" s="1851" t="s">
        <v>1638</v>
      </c>
    </row>
    <row customHeight="1" ht="11.25">
      <c r="A643" s="1851" t="s">
        <v>2266</v>
      </c>
      <c r="B643" s="1851" t="s">
        <v>16</v>
      </c>
      <c r="C643" s="1851" t="s">
        <v>3502</v>
      </c>
      <c r="D643" s="1851" t="s">
        <v>3503</v>
      </c>
      <c r="E643" s="1851" t="s">
        <v>3504</v>
      </c>
      <c r="F643" s="1851" t="s">
        <v>2330</v>
      </c>
      <c r="G643" s="1851" t="s">
        <v>3505</v>
      </c>
      <c r="H643" s="1851" t="s">
        <v>28</v>
      </c>
      <c r="I643" s="1851" t="s">
        <v>1638</v>
      </c>
    </row>
    <row customHeight="1" ht="11.25">
      <c r="A644" s="1851" t="s">
        <v>2266</v>
      </c>
      <c r="B644" s="1851" t="s">
        <v>16</v>
      </c>
      <c r="C644" s="1851" t="s">
        <v>3506</v>
      </c>
      <c r="D644" s="1851" t="s">
        <v>3507</v>
      </c>
      <c r="E644" s="1851" t="s">
        <v>3508</v>
      </c>
      <c r="F644" s="1851" t="s">
        <v>2295</v>
      </c>
      <c r="G644" s="1851" t="s">
        <v>3509</v>
      </c>
      <c r="H644" s="1851" t="s">
        <v>28</v>
      </c>
      <c r="I644" s="1851" t="s">
        <v>1638</v>
      </c>
    </row>
    <row customHeight="1" ht="11.25">
      <c r="A645" s="1851" t="s">
        <v>2266</v>
      </c>
      <c r="B645" s="1851" t="s">
        <v>16</v>
      </c>
      <c r="C645" s="1851" t="s">
        <v>3510</v>
      </c>
      <c r="D645" s="1851" t="s">
        <v>3511</v>
      </c>
      <c r="E645" s="1851" t="s">
        <v>3512</v>
      </c>
      <c r="F645" s="1851" t="s">
        <v>3513</v>
      </c>
      <c r="G645" s="1851" t="s">
        <v>3514</v>
      </c>
      <c r="H645" s="1851" t="s">
        <v>28</v>
      </c>
      <c r="I645" s="1851" t="s">
        <v>1638</v>
      </c>
    </row>
    <row customHeight="1" ht="11.25">
      <c r="A646" s="1851" t="s">
        <v>2266</v>
      </c>
      <c r="B646" s="1851" t="s">
        <v>16</v>
      </c>
      <c r="C646" s="1851" t="s">
        <v>3515</v>
      </c>
      <c r="D646" s="1851" t="s">
        <v>3516</v>
      </c>
      <c r="E646" s="1851" t="s">
        <v>3517</v>
      </c>
      <c r="F646" s="1851" t="s">
        <v>2330</v>
      </c>
      <c r="G646" s="1851" t="s">
        <v>28</v>
      </c>
      <c r="H646" s="1851" t="s">
        <v>28</v>
      </c>
      <c r="I646" s="1851" t="s">
        <v>1638</v>
      </c>
    </row>
    <row customHeight="1" ht="11.25">
      <c r="A647" s="1851" t="s">
        <v>2266</v>
      </c>
      <c r="B647" s="1851" t="s">
        <v>16</v>
      </c>
      <c r="C647" s="1851" t="s">
        <v>3518</v>
      </c>
      <c r="D647" s="1851" t="s">
        <v>3519</v>
      </c>
      <c r="E647" s="1851" t="s">
        <v>3520</v>
      </c>
      <c r="F647" s="1851" t="s">
        <v>2350</v>
      </c>
      <c r="G647" s="1851" t="s">
        <v>3521</v>
      </c>
      <c r="H647" s="1851" t="s">
        <v>28</v>
      </c>
      <c r="I647" s="1851" t="s">
        <v>1638</v>
      </c>
    </row>
    <row customHeight="1" ht="11.25">
      <c r="A648" s="1851" t="s">
        <v>2266</v>
      </c>
      <c r="B648" s="1851" t="s">
        <v>16</v>
      </c>
      <c r="C648" s="1851" t="s">
        <v>3522</v>
      </c>
      <c r="D648" s="1851" t="s">
        <v>3523</v>
      </c>
      <c r="E648" s="1851" t="s">
        <v>3524</v>
      </c>
      <c r="F648" s="1851" t="s">
        <v>2354</v>
      </c>
      <c r="G648" s="1851" t="s">
        <v>28</v>
      </c>
      <c r="H648" s="1851" t="s">
        <v>28</v>
      </c>
      <c r="I648" s="1851" t="s">
        <v>1638</v>
      </c>
    </row>
    <row customHeight="1" ht="11.25">
      <c r="A649" s="1851" t="s">
        <v>2266</v>
      </c>
      <c r="B649" s="1851" t="s">
        <v>16</v>
      </c>
      <c r="C649" s="1851" t="s">
        <v>3525</v>
      </c>
      <c r="D649" s="1851" t="s">
        <v>3526</v>
      </c>
      <c r="E649" s="1851" t="s">
        <v>3527</v>
      </c>
      <c r="F649" s="1851" t="s">
        <v>2350</v>
      </c>
      <c r="G649" s="1851" t="s">
        <v>3528</v>
      </c>
      <c r="H649" s="1851" t="s">
        <v>28</v>
      </c>
      <c r="I649" s="1851" t="s">
        <v>1638</v>
      </c>
    </row>
    <row customHeight="1" ht="11.25">
      <c r="A650" s="1851" t="s">
        <v>2266</v>
      </c>
      <c r="B650" s="1851" t="s">
        <v>16</v>
      </c>
      <c r="C650" s="1851" t="s">
        <v>3529</v>
      </c>
      <c r="D650" s="1851" t="s">
        <v>3530</v>
      </c>
      <c r="E650" s="1851" t="s">
        <v>3531</v>
      </c>
      <c r="F650" s="1851" t="s">
        <v>2342</v>
      </c>
      <c r="G650" s="1851" t="s">
        <v>28</v>
      </c>
      <c r="H650" s="1851" t="s">
        <v>28</v>
      </c>
      <c r="I650" s="1851" t="s">
        <v>1638</v>
      </c>
    </row>
    <row customHeight="1" ht="11.25">
      <c r="A651" s="1851" t="s">
        <v>2266</v>
      </c>
      <c r="B651" s="1851" t="s">
        <v>16</v>
      </c>
      <c r="C651" s="1851" t="s">
        <v>3305</v>
      </c>
      <c r="D651" s="1851" t="s">
        <v>3301</v>
      </c>
      <c r="E651" s="1851" t="s">
        <v>3306</v>
      </c>
      <c r="F651" s="1851" t="s">
        <v>2544</v>
      </c>
      <c r="G651" s="1851" t="s">
        <v>3307</v>
      </c>
      <c r="H651" s="1851" t="s">
        <v>28</v>
      </c>
      <c r="I651" s="1851" t="s">
        <v>1638</v>
      </c>
    </row>
    <row customHeight="1" ht="11.25">
      <c r="A652" s="1851" t="s">
        <v>2266</v>
      </c>
      <c r="B652" s="1851" t="s">
        <v>16</v>
      </c>
      <c r="C652" s="1851" t="s">
        <v>3532</v>
      </c>
      <c r="D652" s="1851" t="s">
        <v>3533</v>
      </c>
      <c r="E652" s="1851" t="s">
        <v>3534</v>
      </c>
      <c r="F652" s="1851" t="s">
        <v>2405</v>
      </c>
      <c r="G652" s="1851" t="s">
        <v>3535</v>
      </c>
      <c r="H652" s="1851" t="s">
        <v>28</v>
      </c>
      <c r="I652" s="1851" t="s">
        <v>1638</v>
      </c>
    </row>
    <row customHeight="1" ht="11.25">
      <c r="A653" s="1851" t="s">
        <v>2266</v>
      </c>
      <c r="B653" s="1851" t="s">
        <v>16</v>
      </c>
      <c r="C653" s="1851" t="s">
        <v>3536</v>
      </c>
      <c r="D653" s="1851" t="s">
        <v>3537</v>
      </c>
      <c r="E653" s="1851" t="s">
        <v>3538</v>
      </c>
      <c r="F653" s="1851" t="s">
        <v>3539</v>
      </c>
      <c r="G653" s="1851" t="s">
        <v>3540</v>
      </c>
      <c r="H653" s="1851" t="s">
        <v>28</v>
      </c>
      <c r="I653" s="1851" t="s">
        <v>1638</v>
      </c>
    </row>
    <row customHeight="1" ht="11.25">
      <c r="A654" s="1851" t="s">
        <v>2266</v>
      </c>
      <c r="B654" s="1851" t="s">
        <v>16</v>
      </c>
      <c r="C654" s="1851" t="s">
        <v>3321</v>
      </c>
      <c r="D654" s="1851" t="s">
        <v>3322</v>
      </c>
      <c r="E654" s="1851" t="s">
        <v>3323</v>
      </c>
      <c r="F654" s="1851" t="s">
        <v>2395</v>
      </c>
      <c r="G654" s="1851" t="s">
        <v>28</v>
      </c>
      <c r="H654" s="1851" t="s">
        <v>28</v>
      </c>
      <c r="I654" s="1851" t="s">
        <v>1638</v>
      </c>
    </row>
    <row customHeight="1" ht="11.25">
      <c r="A655" s="1851" t="s">
        <v>2266</v>
      </c>
      <c r="B655" s="1851" t="s">
        <v>16</v>
      </c>
      <c r="C655" s="1851" t="s">
        <v>3541</v>
      </c>
      <c r="D655" s="1851" t="s">
        <v>3542</v>
      </c>
      <c r="E655" s="1851" t="s">
        <v>3543</v>
      </c>
      <c r="F655" s="1851" t="s">
        <v>2303</v>
      </c>
      <c r="G655" s="1851" t="s">
        <v>28</v>
      </c>
      <c r="H655" s="1851" t="s">
        <v>28</v>
      </c>
      <c r="I655" s="1851" t="s">
        <v>1638</v>
      </c>
    </row>
    <row customHeight="1" ht="11.25">
      <c r="A656" s="1851" t="s">
        <v>2266</v>
      </c>
      <c r="B656" s="1851" t="s">
        <v>16</v>
      </c>
      <c r="C656" s="1851" t="s">
        <v>3544</v>
      </c>
      <c r="D656" s="1851" t="s">
        <v>3545</v>
      </c>
      <c r="E656" s="1851" t="s">
        <v>3546</v>
      </c>
      <c r="F656" s="1851" t="s">
        <v>2515</v>
      </c>
      <c r="G656" s="1851" t="s">
        <v>3547</v>
      </c>
      <c r="H656" s="1851" t="s">
        <v>28</v>
      </c>
      <c r="I656" s="1851" t="s">
        <v>1638</v>
      </c>
    </row>
    <row customHeight="1" ht="11.25">
      <c r="A657" s="1851" t="s">
        <v>2266</v>
      </c>
      <c r="B657" s="1851" t="s">
        <v>16</v>
      </c>
      <c r="C657" s="1851" t="s">
        <v>3403</v>
      </c>
      <c r="D657" s="1851" t="s">
        <v>3404</v>
      </c>
      <c r="E657" s="1851" t="s">
        <v>3405</v>
      </c>
      <c r="F657" s="1851" t="s">
        <v>2303</v>
      </c>
      <c r="G657" s="1851" t="s">
        <v>28</v>
      </c>
      <c r="H657" s="1851" t="s">
        <v>28</v>
      </c>
      <c r="I657" s="1851" t="s">
        <v>1638</v>
      </c>
    </row>
    <row customHeight="1" ht="11.25">
      <c r="A658" s="1851" t="s">
        <v>2266</v>
      </c>
      <c r="B658" s="1851" t="s">
        <v>16</v>
      </c>
      <c r="C658" s="1851" t="s">
        <v>3548</v>
      </c>
      <c r="D658" s="1851" t="s">
        <v>3549</v>
      </c>
      <c r="E658" s="1851" t="s">
        <v>3550</v>
      </c>
      <c r="F658" s="1851" t="s">
        <v>2395</v>
      </c>
      <c r="G658" s="1851" t="s">
        <v>3551</v>
      </c>
      <c r="H658" s="1851" t="s">
        <v>28</v>
      </c>
      <c r="I658" s="1851" t="s">
        <v>1638</v>
      </c>
    </row>
    <row customHeight="1" ht="11.25">
      <c r="A659" s="1851" t="s">
        <v>2266</v>
      </c>
      <c r="B659" s="1851" t="s">
        <v>16</v>
      </c>
      <c r="C659" s="1851" t="s">
        <v>3552</v>
      </c>
      <c r="D659" s="1851" t="s">
        <v>3553</v>
      </c>
      <c r="E659" s="1851" t="s">
        <v>3554</v>
      </c>
      <c r="F659" s="1851" t="s">
        <v>2346</v>
      </c>
      <c r="G659" s="1851" t="s">
        <v>3555</v>
      </c>
      <c r="H659" s="1851" t="s">
        <v>28</v>
      </c>
      <c r="I659" s="1851" t="s">
        <v>1638</v>
      </c>
    </row>
    <row customHeight="1" ht="11.25">
      <c r="A660" s="1851" t="s">
        <v>2266</v>
      </c>
      <c r="B660" s="1851" t="s">
        <v>16</v>
      </c>
      <c r="C660" s="1851" t="s">
        <v>3556</v>
      </c>
      <c r="D660" s="1851" t="s">
        <v>3557</v>
      </c>
      <c r="E660" s="1851" t="s">
        <v>3558</v>
      </c>
      <c r="F660" s="1851" t="s">
        <v>2295</v>
      </c>
      <c r="G660" s="1851" t="s">
        <v>3559</v>
      </c>
      <c r="H660" s="1851" t="s">
        <v>28</v>
      </c>
      <c r="I660" s="1851" t="s">
        <v>1638</v>
      </c>
    </row>
    <row customHeight="1" ht="11.25">
      <c r="A661" s="1851" t="s">
        <v>2266</v>
      </c>
      <c r="B661" s="1851" t="s">
        <v>16</v>
      </c>
      <c r="C661" s="1851" t="s">
        <v>3560</v>
      </c>
      <c r="D661" s="1851" t="s">
        <v>3561</v>
      </c>
      <c r="E661" s="1851" t="s">
        <v>3562</v>
      </c>
      <c r="F661" s="1851" t="s">
        <v>2354</v>
      </c>
      <c r="G661" s="1851" t="s">
        <v>3563</v>
      </c>
      <c r="H661" s="1851" t="s">
        <v>28</v>
      </c>
      <c r="I661" s="1851" t="s">
        <v>1638</v>
      </c>
    </row>
    <row customHeight="1" ht="11.25">
      <c r="A662" s="1851" t="s">
        <v>2266</v>
      </c>
      <c r="B662" s="1851" t="s">
        <v>16</v>
      </c>
      <c r="C662" s="1851" t="s">
        <v>3564</v>
      </c>
      <c r="D662" s="1851" t="s">
        <v>3565</v>
      </c>
      <c r="E662" s="1851" t="s">
        <v>3566</v>
      </c>
      <c r="F662" s="1851" t="s">
        <v>2457</v>
      </c>
      <c r="G662" s="1851" t="s">
        <v>28</v>
      </c>
      <c r="H662" s="1851" t="s">
        <v>28</v>
      </c>
      <c r="I662" s="1851" t="s">
        <v>1638</v>
      </c>
    </row>
    <row customHeight="1" ht="11.25">
      <c r="A663" s="1851" t="s">
        <v>2266</v>
      </c>
      <c r="B663" s="1851" t="s">
        <v>16</v>
      </c>
      <c r="C663" s="1851" t="s">
        <v>3567</v>
      </c>
      <c r="D663" s="1851" t="s">
        <v>3568</v>
      </c>
      <c r="E663" s="1851" t="s">
        <v>3569</v>
      </c>
      <c r="F663" s="1851" t="s">
        <v>2330</v>
      </c>
      <c r="G663" s="1851" t="s">
        <v>28</v>
      </c>
      <c r="H663" s="1851" t="s">
        <v>28</v>
      </c>
      <c r="I663" s="1851" t="s">
        <v>1638</v>
      </c>
    </row>
    <row customHeight="1" ht="11.25">
      <c r="A664" s="1851" t="s">
        <v>2266</v>
      </c>
      <c r="B664" s="1851" t="s">
        <v>16</v>
      </c>
      <c r="C664" s="1851" t="s">
        <v>3570</v>
      </c>
      <c r="D664" s="1851" t="s">
        <v>3571</v>
      </c>
      <c r="E664" s="1851" t="s">
        <v>3572</v>
      </c>
      <c r="F664" s="1851" t="s">
        <v>2334</v>
      </c>
      <c r="G664" s="1851" t="s">
        <v>28</v>
      </c>
      <c r="H664" s="1851" t="s">
        <v>28</v>
      </c>
      <c r="I664" s="1851" t="s">
        <v>1638</v>
      </c>
    </row>
    <row customHeight="1" ht="11.25">
      <c r="A665" s="1851" t="s">
        <v>2266</v>
      </c>
      <c r="B665" s="1851" t="s">
        <v>16</v>
      </c>
      <c r="C665" s="1851" t="s">
        <v>3573</v>
      </c>
      <c r="D665" s="1851" t="s">
        <v>3574</v>
      </c>
      <c r="E665" s="1851" t="s">
        <v>3575</v>
      </c>
      <c r="F665" s="1851" t="s">
        <v>2350</v>
      </c>
      <c r="G665" s="1851" t="s">
        <v>3576</v>
      </c>
      <c r="H665" s="1851" t="s">
        <v>28</v>
      </c>
      <c r="I665" s="1851" t="s">
        <v>1638</v>
      </c>
    </row>
    <row customHeight="1" ht="11.25">
      <c r="A666" s="1851" t="s">
        <v>2266</v>
      </c>
      <c r="B666" s="1851" t="s">
        <v>16</v>
      </c>
      <c r="C666" s="1851" t="s">
        <v>3577</v>
      </c>
      <c r="D666" s="1851" t="s">
        <v>3578</v>
      </c>
      <c r="E666" s="1851" t="s">
        <v>3579</v>
      </c>
      <c r="F666" s="1851" t="s">
        <v>2334</v>
      </c>
      <c r="G666" s="1851" t="s">
        <v>28</v>
      </c>
      <c r="H666" s="1851" t="s">
        <v>28</v>
      </c>
      <c r="I666" s="1851" t="s">
        <v>1638</v>
      </c>
    </row>
    <row customHeight="1" ht="11.25">
      <c r="A667" s="1851" t="s">
        <v>2266</v>
      </c>
      <c r="B667" s="1851" t="s">
        <v>16</v>
      </c>
      <c r="C667" s="1851" t="s">
        <v>3580</v>
      </c>
      <c r="D667" s="1851" t="s">
        <v>3581</v>
      </c>
      <c r="E667" s="1851" t="s">
        <v>3582</v>
      </c>
      <c r="F667" s="1851" t="s">
        <v>2395</v>
      </c>
      <c r="G667" s="1851" t="s">
        <v>3583</v>
      </c>
      <c r="H667" s="1851" t="s">
        <v>28</v>
      </c>
      <c r="I667" s="1851" t="s">
        <v>1638</v>
      </c>
    </row>
    <row customHeight="1" ht="11.25">
      <c r="A668" s="1851" t="s">
        <v>2266</v>
      </c>
      <c r="B668" s="1851" t="s">
        <v>16</v>
      </c>
      <c r="C668" s="1851" t="s">
        <v>3584</v>
      </c>
      <c r="D668" s="1851" t="s">
        <v>3585</v>
      </c>
      <c r="E668" s="1851" t="s">
        <v>3586</v>
      </c>
      <c r="F668" s="1851" t="s">
        <v>3268</v>
      </c>
      <c r="G668" s="1851" t="s">
        <v>28</v>
      </c>
      <c r="H668" s="1851" t="s">
        <v>28</v>
      </c>
      <c r="I668" s="1851" t="s">
        <v>1638</v>
      </c>
    </row>
    <row customHeight="1" ht="11.25">
      <c r="A669" s="1851" t="s">
        <v>2266</v>
      </c>
      <c r="B669" s="1851" t="s">
        <v>16</v>
      </c>
      <c r="C669" s="1851" t="s">
        <v>3587</v>
      </c>
      <c r="D669" s="1851" t="s">
        <v>3588</v>
      </c>
      <c r="E669" s="1851" t="s">
        <v>3589</v>
      </c>
      <c r="F669" s="1851" t="s">
        <v>2405</v>
      </c>
      <c r="G669" s="1851" t="s">
        <v>3590</v>
      </c>
      <c r="H669" s="1851" t="s">
        <v>28</v>
      </c>
      <c r="I669" s="1851" t="s">
        <v>1638</v>
      </c>
    </row>
    <row customHeight="1" ht="11.25">
      <c r="A670" s="1851" t="s">
        <v>2266</v>
      </c>
      <c r="B670" s="1851" t="s">
        <v>16</v>
      </c>
      <c r="C670" s="1851" t="s">
        <v>3591</v>
      </c>
      <c r="D670" s="1851" t="s">
        <v>3592</v>
      </c>
      <c r="E670" s="1851" t="s">
        <v>3593</v>
      </c>
      <c r="F670" s="1851" t="s">
        <v>3208</v>
      </c>
      <c r="G670" s="1851" t="s">
        <v>28</v>
      </c>
      <c r="H670" s="1851" t="s">
        <v>28</v>
      </c>
      <c r="I670" s="1851" t="s">
        <v>1638</v>
      </c>
    </row>
    <row customHeight="1" ht="11.25">
      <c r="A671" s="1851" t="s">
        <v>2266</v>
      </c>
      <c r="B671" s="1851" t="s">
        <v>16</v>
      </c>
      <c r="C671" s="1851" t="s">
        <v>3594</v>
      </c>
      <c r="D671" s="1851" t="s">
        <v>3595</v>
      </c>
      <c r="E671" s="1851" t="s">
        <v>3596</v>
      </c>
      <c r="F671" s="1851" t="s">
        <v>2525</v>
      </c>
      <c r="G671" s="1851" t="s">
        <v>28</v>
      </c>
      <c r="H671" s="1851" t="s">
        <v>28</v>
      </c>
      <c r="I671" s="1851" t="s">
        <v>1638</v>
      </c>
    </row>
    <row customHeight="1" ht="11.25">
      <c r="A672" s="1851" t="s">
        <v>2266</v>
      </c>
      <c r="B672" s="1851" t="s">
        <v>16</v>
      </c>
      <c r="C672" s="1851" t="s">
        <v>3597</v>
      </c>
      <c r="D672" s="1851" t="s">
        <v>3598</v>
      </c>
      <c r="E672" s="1851" t="s">
        <v>3599</v>
      </c>
      <c r="F672" s="1851" t="s">
        <v>2395</v>
      </c>
      <c r="G672" s="1851" t="s">
        <v>28</v>
      </c>
      <c r="H672" s="1851" t="s">
        <v>2569</v>
      </c>
      <c r="I672" s="1851" t="s">
        <v>1638</v>
      </c>
    </row>
    <row customHeight="1" ht="11.25">
      <c r="A673" s="1851" t="s">
        <v>2266</v>
      </c>
      <c r="B673" s="1851" t="s">
        <v>16</v>
      </c>
      <c r="C673" s="1851" t="s">
        <v>2801</v>
      </c>
      <c r="D673" s="1851" t="s">
        <v>2802</v>
      </c>
      <c r="E673" s="1851" t="s">
        <v>2803</v>
      </c>
      <c r="F673" s="1851" t="s">
        <v>2303</v>
      </c>
      <c r="G673" s="1851" t="s">
        <v>28</v>
      </c>
      <c r="H673" s="1851" t="s">
        <v>28</v>
      </c>
      <c r="I673" s="1851" t="s">
        <v>1638</v>
      </c>
    </row>
    <row customHeight="1" ht="11.25">
      <c r="A674" s="1851" t="s">
        <v>2266</v>
      </c>
      <c r="B674" s="1851" t="s">
        <v>16</v>
      </c>
      <c r="C674" s="1851" t="s">
        <v>3600</v>
      </c>
      <c r="D674" s="1851" t="s">
        <v>3601</v>
      </c>
      <c r="E674" s="1851" t="s">
        <v>3602</v>
      </c>
      <c r="F674" s="1851" t="s">
        <v>2405</v>
      </c>
      <c r="G674" s="1851" t="s">
        <v>28</v>
      </c>
      <c r="H674" s="1851" t="s">
        <v>28</v>
      </c>
      <c r="I674" s="1851" t="s">
        <v>1638</v>
      </c>
    </row>
    <row customHeight="1" ht="11.25">
      <c r="A675" s="1851" t="s">
        <v>2266</v>
      </c>
      <c r="B675" s="1851" t="s">
        <v>16</v>
      </c>
      <c r="C675" s="1851" t="s">
        <v>3603</v>
      </c>
      <c r="D675" s="1851" t="s">
        <v>3604</v>
      </c>
      <c r="E675" s="1851" t="s">
        <v>3605</v>
      </c>
      <c r="F675" s="1851" t="s">
        <v>2525</v>
      </c>
      <c r="G675" s="1851" t="s">
        <v>28</v>
      </c>
      <c r="H675" s="1851" t="s">
        <v>28</v>
      </c>
      <c r="I675" s="1851" t="s">
        <v>1638</v>
      </c>
    </row>
    <row customHeight="1" ht="11.25">
      <c r="A676" s="1851" t="s">
        <v>2266</v>
      </c>
      <c r="B676" s="1851" t="s">
        <v>16</v>
      </c>
      <c r="C676" s="1851" t="s">
        <v>3606</v>
      </c>
      <c r="D676" s="1851" t="s">
        <v>3607</v>
      </c>
      <c r="E676" s="1851" t="s">
        <v>3608</v>
      </c>
      <c r="F676" s="1851" t="s">
        <v>2609</v>
      </c>
      <c r="G676" s="1851" t="s">
        <v>3609</v>
      </c>
      <c r="H676" s="1851" t="s">
        <v>28</v>
      </c>
      <c r="I676" s="1851" t="s">
        <v>1638</v>
      </c>
    </row>
    <row customHeight="1" ht="11.25">
      <c r="A677" s="1851" t="s">
        <v>2266</v>
      </c>
      <c r="B677" s="1851" t="s">
        <v>16</v>
      </c>
      <c r="C677" s="1851" t="s">
        <v>3610</v>
      </c>
      <c r="D677" s="1851" t="s">
        <v>3611</v>
      </c>
      <c r="E677" s="1851" t="s">
        <v>3612</v>
      </c>
      <c r="F677" s="1851" t="s">
        <v>2280</v>
      </c>
      <c r="G677" s="1851" t="s">
        <v>2876</v>
      </c>
      <c r="H677" s="1851" t="s">
        <v>28</v>
      </c>
      <c r="I677" s="1851" t="s">
        <v>1638</v>
      </c>
    </row>
    <row customHeight="1" ht="11.25">
      <c r="A678" s="1851" t="s">
        <v>2266</v>
      </c>
      <c r="B678" s="1851" t="s">
        <v>16</v>
      </c>
      <c r="C678" s="1851" t="s">
        <v>2955</v>
      </c>
      <c r="D678" s="1851" t="s">
        <v>2956</v>
      </c>
      <c r="E678" s="1851" t="s">
        <v>2957</v>
      </c>
      <c r="F678" s="1851" t="s">
        <v>2958</v>
      </c>
      <c r="G678" s="1851" t="s">
        <v>28</v>
      </c>
      <c r="H678" s="1851" t="s">
        <v>28</v>
      </c>
      <c r="I678" s="1851"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C1352-BAEE-CDEB-6E38-0.1296CB46}"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3613</v>
      </c>
      <c r="B1" s="65" t="s">
        <v>3614</v>
      </c>
      <c r="C1" s="65" t="s">
        <v>3615</v>
      </c>
      <c r="D1" s="65" t="s">
        <v>3616</v>
      </c>
      <c r="E1" s="61" t="s">
        <v>3617</v>
      </c>
      <c r="F1" s="61" t="s">
        <v>3618</v>
      </c>
      <c r="G1" s="61" t="s">
        <v>3619</v>
      </c>
    </row>
    <row customHeight="1" ht="11.25">
      <c r="A2" s="374" t="s">
        <v>16</v>
      </c>
      <c r="B2" s="0" t="s">
        <v>3620</v>
      </c>
      <c r="C2" s="0" t="s">
        <v>3621</v>
      </c>
      <c r="D2" s="0" t="s">
        <v>3620</v>
      </c>
      <c r="E2" s="0" t="s">
        <v>3621</v>
      </c>
      <c r="F2" s="0" t="s">
        <v>3622</v>
      </c>
      <c r="G2" s="0" t="s">
        <v>112</v>
      </c>
    </row>
    <row customHeight="1" ht="11.25">
      <c r="A3" s="374" t="s">
        <v>16</v>
      </c>
      <c r="B3" s="0" t="s">
        <v>3620</v>
      </c>
      <c r="C3" s="0" t="s">
        <v>3621</v>
      </c>
      <c r="D3" s="0" t="s">
        <v>3623</v>
      </c>
      <c r="E3" s="0" t="s">
        <v>3624</v>
      </c>
      <c r="F3" s="0" t="s">
        <v>3625</v>
      </c>
      <c r="G3" s="0" t="s">
        <v>113</v>
      </c>
    </row>
    <row customHeight="1" ht="11.25">
      <c r="A4" s="374" t="s">
        <v>16</v>
      </c>
      <c r="B4" s="0" t="s">
        <v>3620</v>
      </c>
      <c r="C4" s="0" t="s">
        <v>3621</v>
      </c>
      <c r="D4" s="0" t="s">
        <v>3626</v>
      </c>
      <c r="E4" s="0" t="s">
        <v>3627</v>
      </c>
      <c r="F4" s="0" t="s">
        <v>3625</v>
      </c>
      <c r="G4" s="0" t="s">
        <v>93</v>
      </c>
    </row>
    <row customHeight="1" ht="11.25">
      <c r="A5" s="374" t="s">
        <v>16</v>
      </c>
      <c r="B5" s="0" t="s">
        <v>3620</v>
      </c>
      <c r="C5" s="0" t="s">
        <v>3621</v>
      </c>
      <c r="D5" s="0" t="s">
        <v>3628</v>
      </c>
      <c r="E5" s="0" t="s">
        <v>3629</v>
      </c>
      <c r="F5" s="0" t="s">
        <v>3625</v>
      </c>
      <c r="G5" s="0" t="s">
        <v>94</v>
      </c>
    </row>
    <row customHeight="1" ht="11.25">
      <c r="A6" s="374" t="s">
        <v>16</v>
      </c>
      <c r="B6" s="0" t="s">
        <v>3620</v>
      </c>
      <c r="C6" s="0" t="s">
        <v>3621</v>
      </c>
      <c r="D6" s="0" t="s">
        <v>3630</v>
      </c>
      <c r="E6" s="0" t="s">
        <v>3631</v>
      </c>
      <c r="F6" s="0" t="s">
        <v>3625</v>
      </c>
      <c r="G6" s="0" t="s">
        <v>114</v>
      </c>
    </row>
    <row customHeight="1" ht="11.25">
      <c r="A7" s="374" t="s">
        <v>16</v>
      </c>
      <c r="B7" s="0" t="s">
        <v>3620</v>
      </c>
      <c r="C7" s="0" t="s">
        <v>3621</v>
      </c>
      <c r="D7" s="0" t="s">
        <v>3632</v>
      </c>
      <c r="E7" s="0" t="s">
        <v>3633</v>
      </c>
      <c r="F7" s="0" t="s">
        <v>3625</v>
      </c>
      <c r="G7" s="0" t="s">
        <v>95</v>
      </c>
    </row>
    <row customHeight="1" ht="11.25">
      <c r="A8" s="374" t="s">
        <v>16</v>
      </c>
      <c r="B8" s="0" t="s">
        <v>3634</v>
      </c>
      <c r="C8" s="0" t="s">
        <v>3635</v>
      </c>
      <c r="D8" s="0" t="s">
        <v>3634</v>
      </c>
      <c r="E8" s="0" t="s">
        <v>3635</v>
      </c>
      <c r="F8" s="0" t="s">
        <v>3622</v>
      </c>
      <c r="G8" s="0" t="s">
        <v>96</v>
      </c>
    </row>
    <row customHeight="1" ht="11.25">
      <c r="A9" s="374" t="s">
        <v>16</v>
      </c>
      <c r="B9" s="0" t="s">
        <v>3634</v>
      </c>
      <c r="C9" s="0" t="s">
        <v>3635</v>
      </c>
      <c r="D9" s="0" t="s">
        <v>3636</v>
      </c>
      <c r="E9" s="0" t="s">
        <v>3637</v>
      </c>
      <c r="F9" s="0" t="s">
        <v>3638</v>
      </c>
      <c r="G9" s="0" t="s">
        <v>115</v>
      </c>
    </row>
    <row customHeight="1" ht="11.25">
      <c r="A10" s="374" t="s">
        <v>16</v>
      </c>
      <c r="B10" s="0" t="s">
        <v>3634</v>
      </c>
      <c r="C10" s="0" t="s">
        <v>3635</v>
      </c>
      <c r="D10" s="0" t="s">
        <v>3639</v>
      </c>
      <c r="E10" s="0" t="s">
        <v>3640</v>
      </c>
      <c r="F10" s="0" t="s">
        <v>3638</v>
      </c>
      <c r="G10" s="0" t="s">
        <v>151</v>
      </c>
    </row>
    <row customHeight="1" ht="11.25">
      <c r="A11" s="374" t="s">
        <v>16</v>
      </c>
      <c r="B11" s="0" t="s">
        <v>3634</v>
      </c>
      <c r="C11" s="0" t="s">
        <v>3635</v>
      </c>
      <c r="D11" s="0" t="s">
        <v>3641</v>
      </c>
      <c r="E11" s="0" t="s">
        <v>3642</v>
      </c>
      <c r="F11" s="0" t="s">
        <v>3625</v>
      </c>
      <c r="G11" s="0" t="s">
        <v>152</v>
      </c>
    </row>
    <row customHeight="1" ht="11.25">
      <c r="A12" s="374" t="s">
        <v>16</v>
      </c>
      <c r="B12" s="0" t="s">
        <v>3634</v>
      </c>
      <c r="C12" s="0" t="s">
        <v>3635</v>
      </c>
      <c r="D12" s="0" t="s">
        <v>3643</v>
      </c>
      <c r="E12" s="0" t="s">
        <v>3644</v>
      </c>
      <c r="F12" s="0" t="s">
        <v>3625</v>
      </c>
      <c r="G12" s="0" t="s">
        <v>153</v>
      </c>
    </row>
    <row customHeight="1" ht="11.25">
      <c r="A13" s="374" t="s">
        <v>16</v>
      </c>
      <c r="B13" s="0" t="s">
        <v>3634</v>
      </c>
      <c r="C13" s="0" t="s">
        <v>3635</v>
      </c>
      <c r="D13" s="0" t="s">
        <v>3645</v>
      </c>
      <c r="E13" s="0" t="s">
        <v>3646</v>
      </c>
      <c r="F13" s="0" t="s">
        <v>3625</v>
      </c>
      <c r="G13" s="0" t="s">
        <v>154</v>
      </c>
    </row>
    <row customHeight="1" ht="11.25">
      <c r="A14" s="374" t="s">
        <v>16</v>
      </c>
      <c r="B14" s="0" t="s">
        <v>3634</v>
      </c>
      <c r="C14" s="0" t="s">
        <v>3635</v>
      </c>
      <c r="D14" s="0" t="s">
        <v>3647</v>
      </c>
      <c r="E14" s="0" t="s">
        <v>3648</v>
      </c>
      <c r="F14" s="0" t="s">
        <v>3625</v>
      </c>
      <c r="G14" s="0" t="s">
        <v>155</v>
      </c>
    </row>
    <row customHeight="1" ht="11.25">
      <c r="A15" s="374" t="s">
        <v>16</v>
      </c>
      <c r="B15" s="0" t="s">
        <v>3634</v>
      </c>
      <c r="C15" s="0" t="s">
        <v>3635</v>
      </c>
      <c r="D15" s="0" t="s">
        <v>3649</v>
      </c>
      <c r="E15" s="0" t="s">
        <v>3650</v>
      </c>
      <c r="F15" s="0" t="s">
        <v>3625</v>
      </c>
      <c r="G15" s="0" t="s">
        <v>156</v>
      </c>
    </row>
    <row customHeight="1" ht="11.25">
      <c r="A16" s="374" t="s">
        <v>16</v>
      </c>
      <c r="B16" s="0" t="s">
        <v>3634</v>
      </c>
      <c r="C16" s="0" t="s">
        <v>3635</v>
      </c>
      <c r="D16" s="0" t="s">
        <v>3651</v>
      </c>
      <c r="E16" s="0" t="s">
        <v>3652</v>
      </c>
      <c r="F16" s="0" t="s">
        <v>3625</v>
      </c>
      <c r="G16" s="0" t="s">
        <v>1481</v>
      </c>
    </row>
    <row customHeight="1" ht="11.25">
      <c r="A17" s="374" t="s">
        <v>16</v>
      </c>
      <c r="B17" s="0" t="s">
        <v>3634</v>
      </c>
      <c r="C17" s="0" t="s">
        <v>3635</v>
      </c>
      <c r="D17" s="0" t="s">
        <v>3653</v>
      </c>
      <c r="E17" s="0" t="s">
        <v>3654</v>
      </c>
      <c r="F17" s="0" t="s">
        <v>3625</v>
      </c>
      <c r="G17" s="0" t="s">
        <v>1487</v>
      </c>
    </row>
    <row customHeight="1" ht="11.25">
      <c r="A18" s="374" t="s">
        <v>16</v>
      </c>
      <c r="B18" s="0" t="s">
        <v>3634</v>
      </c>
      <c r="C18" s="0" t="s">
        <v>3635</v>
      </c>
      <c r="D18" s="0" t="s">
        <v>3655</v>
      </c>
      <c r="E18" s="0" t="s">
        <v>3656</v>
      </c>
      <c r="F18" s="0" t="s">
        <v>3625</v>
      </c>
      <c r="G18" s="0" t="s">
        <v>1499</v>
      </c>
    </row>
    <row customHeight="1" ht="11.25">
      <c r="A19" s="374" t="s">
        <v>16</v>
      </c>
      <c r="B19" s="0" t="s">
        <v>3634</v>
      </c>
      <c r="C19" s="0" t="s">
        <v>3635</v>
      </c>
      <c r="D19" s="0" t="s">
        <v>3657</v>
      </c>
      <c r="E19" s="0" t="s">
        <v>3658</v>
      </c>
      <c r="F19" s="0" t="s">
        <v>3625</v>
      </c>
      <c r="G19" s="0" t="s">
        <v>1513</v>
      </c>
    </row>
    <row customHeight="1" ht="11.25">
      <c r="A20" s="374" t="s">
        <v>16</v>
      </c>
      <c r="B20" s="0" t="s">
        <v>3634</v>
      </c>
      <c r="C20" s="0" t="s">
        <v>3635</v>
      </c>
      <c r="D20" s="0" t="s">
        <v>3659</v>
      </c>
      <c r="E20" s="0" t="s">
        <v>3660</v>
      </c>
      <c r="F20" s="0" t="s">
        <v>3625</v>
      </c>
      <c r="G20" s="0" t="s">
        <v>1525</v>
      </c>
    </row>
    <row customHeight="1" ht="11.25">
      <c r="A21" s="374" t="s">
        <v>16</v>
      </c>
      <c r="B21" s="0" t="s">
        <v>3661</v>
      </c>
      <c r="C21" s="0" t="s">
        <v>3662</v>
      </c>
      <c r="D21" s="0" t="s">
        <v>3661</v>
      </c>
      <c r="E21" s="0" t="s">
        <v>3662</v>
      </c>
      <c r="F21" s="0" t="s">
        <v>3622</v>
      </c>
      <c r="G21" s="0" t="s">
        <v>1534</v>
      </c>
    </row>
    <row customHeight="1" ht="11.25">
      <c r="A22" s="374" t="s">
        <v>16</v>
      </c>
      <c r="B22" s="0" t="s">
        <v>3661</v>
      </c>
      <c r="C22" s="0" t="s">
        <v>3662</v>
      </c>
      <c r="D22" s="0" t="s">
        <v>3663</v>
      </c>
      <c r="E22" s="0" t="s">
        <v>3664</v>
      </c>
      <c r="F22" s="0" t="s">
        <v>3625</v>
      </c>
      <c r="G22" s="0" t="s">
        <v>1550</v>
      </c>
    </row>
    <row customHeight="1" ht="11.25">
      <c r="A23" s="374" t="s">
        <v>16</v>
      </c>
      <c r="B23" s="0" t="s">
        <v>3661</v>
      </c>
      <c r="C23" s="0" t="s">
        <v>3662</v>
      </c>
      <c r="D23" s="0" t="s">
        <v>3665</v>
      </c>
      <c r="E23" s="0" t="s">
        <v>3666</v>
      </c>
      <c r="F23" s="0" t="s">
        <v>3625</v>
      </c>
      <c r="G23" s="0" t="s">
        <v>1557</v>
      </c>
    </row>
    <row customHeight="1" ht="11.25">
      <c r="A24" s="374" t="s">
        <v>16</v>
      </c>
      <c r="B24" s="0" t="s">
        <v>3661</v>
      </c>
      <c r="C24" s="0" t="s">
        <v>3662</v>
      </c>
      <c r="D24" s="0" t="s">
        <v>3667</v>
      </c>
      <c r="E24" s="0" t="s">
        <v>3668</v>
      </c>
      <c r="F24" s="0" t="s">
        <v>3625</v>
      </c>
      <c r="G24" s="0" t="s">
        <v>1565</v>
      </c>
    </row>
    <row customHeight="1" ht="11.25">
      <c r="A25" s="374" t="s">
        <v>16</v>
      </c>
      <c r="B25" s="0" t="s">
        <v>3661</v>
      </c>
      <c r="C25" s="0" t="s">
        <v>3662</v>
      </c>
      <c r="D25" s="0" t="s">
        <v>3669</v>
      </c>
      <c r="E25" s="0" t="s">
        <v>3670</v>
      </c>
      <c r="F25" s="0" t="s">
        <v>3625</v>
      </c>
      <c r="G25" s="0" t="s">
        <v>1572</v>
      </c>
    </row>
    <row customHeight="1" ht="11.25">
      <c r="A26" s="374" t="s">
        <v>16</v>
      </c>
      <c r="B26" s="0" t="s">
        <v>3661</v>
      </c>
      <c r="C26" s="0" t="s">
        <v>3662</v>
      </c>
      <c r="D26" s="0" t="s">
        <v>3671</v>
      </c>
      <c r="E26" s="0" t="s">
        <v>3672</v>
      </c>
      <c r="F26" s="0" t="s">
        <v>3625</v>
      </c>
      <c r="G26" s="0" t="s">
        <v>1576</v>
      </c>
    </row>
    <row customHeight="1" ht="11.25">
      <c r="A27" s="374" t="s">
        <v>16</v>
      </c>
      <c r="B27" s="0" t="s">
        <v>3673</v>
      </c>
      <c r="C27" s="0" t="s">
        <v>3674</v>
      </c>
      <c r="D27" s="0" t="s">
        <v>3673</v>
      </c>
      <c r="E27" s="0" t="s">
        <v>3674</v>
      </c>
      <c r="F27" s="0" t="s">
        <v>3622</v>
      </c>
      <c r="G27" s="0" t="s">
        <v>1581</v>
      </c>
    </row>
    <row customHeight="1" ht="11.25">
      <c r="A28" s="374" t="s">
        <v>16</v>
      </c>
      <c r="B28" s="0" t="s">
        <v>3673</v>
      </c>
      <c r="C28" s="0" t="s">
        <v>3674</v>
      </c>
      <c r="D28" s="0" t="s">
        <v>3675</v>
      </c>
      <c r="E28" s="0" t="s">
        <v>3676</v>
      </c>
      <c r="F28" s="0" t="s">
        <v>3625</v>
      </c>
      <c r="G28" s="0" t="s">
        <v>1589</v>
      </c>
    </row>
    <row customHeight="1" ht="11.25">
      <c r="A29" s="374" t="s">
        <v>16</v>
      </c>
      <c r="B29" s="0" t="s">
        <v>3673</v>
      </c>
      <c r="C29" s="0" t="s">
        <v>3674</v>
      </c>
      <c r="D29" s="0" t="s">
        <v>3677</v>
      </c>
      <c r="E29" s="0" t="s">
        <v>3678</v>
      </c>
      <c r="F29" s="0" t="s">
        <v>3625</v>
      </c>
      <c r="G29" s="0" t="s">
        <v>1591</v>
      </c>
    </row>
    <row customHeight="1" ht="11.25">
      <c r="A30" s="374" t="s">
        <v>16</v>
      </c>
      <c r="B30" s="0" t="s">
        <v>3673</v>
      </c>
      <c r="C30" s="0" t="s">
        <v>3674</v>
      </c>
      <c r="D30" s="0" t="s">
        <v>3679</v>
      </c>
      <c r="E30" s="0" t="s">
        <v>3680</v>
      </c>
      <c r="F30" s="0" t="s">
        <v>3625</v>
      </c>
      <c r="G30" s="0" t="s">
        <v>1594</v>
      </c>
    </row>
    <row customHeight="1" ht="11.25">
      <c r="A31" s="374" t="s">
        <v>16</v>
      </c>
      <c r="B31" s="0" t="s">
        <v>3673</v>
      </c>
      <c r="C31" s="0" t="s">
        <v>3674</v>
      </c>
      <c r="D31" s="0" t="s">
        <v>3681</v>
      </c>
      <c r="E31" s="0" t="s">
        <v>3682</v>
      </c>
      <c r="F31" s="0" t="s">
        <v>3625</v>
      </c>
      <c r="G31" s="0" t="s">
        <v>1600</v>
      </c>
    </row>
    <row customHeight="1" ht="11.25">
      <c r="A32" s="374" t="s">
        <v>16</v>
      </c>
      <c r="B32" s="0" t="s">
        <v>3673</v>
      </c>
      <c r="C32" s="0" t="s">
        <v>3674</v>
      </c>
      <c r="D32" s="0" t="s">
        <v>3683</v>
      </c>
      <c r="E32" s="0" t="s">
        <v>3684</v>
      </c>
      <c r="F32" s="0" t="s">
        <v>3625</v>
      </c>
      <c r="G32" s="0" t="s">
        <v>1602</v>
      </c>
    </row>
    <row customHeight="1" ht="11.25">
      <c r="A33" s="374" t="s">
        <v>16</v>
      </c>
      <c r="B33" s="0" t="s">
        <v>3673</v>
      </c>
      <c r="C33" s="0" t="s">
        <v>3674</v>
      </c>
      <c r="D33" s="0" t="s">
        <v>3685</v>
      </c>
      <c r="E33" s="0" t="s">
        <v>3686</v>
      </c>
      <c r="F33" s="0" t="s">
        <v>3625</v>
      </c>
      <c r="G33" s="0" t="s">
        <v>1604</v>
      </c>
    </row>
    <row customHeight="1" ht="11.25">
      <c r="A34" s="374" t="s">
        <v>16</v>
      </c>
      <c r="B34" s="0" t="s">
        <v>3673</v>
      </c>
      <c r="C34" s="0" t="s">
        <v>3674</v>
      </c>
      <c r="D34" s="0" t="s">
        <v>3687</v>
      </c>
      <c r="E34" s="0" t="s">
        <v>3688</v>
      </c>
      <c r="F34" s="0" t="s">
        <v>3625</v>
      </c>
      <c r="G34" s="0" t="s">
        <v>1606</v>
      </c>
    </row>
    <row customHeight="1" ht="11.25">
      <c r="A35" s="374" t="s">
        <v>16</v>
      </c>
      <c r="B35" s="0" t="s">
        <v>3673</v>
      </c>
      <c r="C35" s="0" t="s">
        <v>3674</v>
      </c>
      <c r="D35" s="0" t="s">
        <v>3689</v>
      </c>
      <c r="E35" s="0" t="s">
        <v>3690</v>
      </c>
      <c r="F35" s="0" t="s">
        <v>3625</v>
      </c>
      <c r="G35" s="0" t="s">
        <v>1611</v>
      </c>
    </row>
    <row customHeight="1" ht="11.25">
      <c r="A36" s="374" t="s">
        <v>16</v>
      </c>
      <c r="B36" s="0" t="s">
        <v>3691</v>
      </c>
      <c r="C36" s="0" t="s">
        <v>3692</v>
      </c>
      <c r="D36" s="0" t="s">
        <v>3691</v>
      </c>
      <c r="E36" s="0" t="s">
        <v>3692</v>
      </c>
      <c r="F36" s="0" t="s">
        <v>3622</v>
      </c>
      <c r="G36" s="0" t="s">
        <v>1616</v>
      </c>
    </row>
    <row customHeight="1" ht="11.25">
      <c r="A37" s="374" t="s">
        <v>16</v>
      </c>
      <c r="B37" s="0" t="s">
        <v>3691</v>
      </c>
      <c r="C37" s="0" t="s">
        <v>3692</v>
      </c>
      <c r="D37" s="0" t="s">
        <v>3693</v>
      </c>
      <c r="E37" s="0" t="s">
        <v>3694</v>
      </c>
      <c r="F37" s="0" t="s">
        <v>3625</v>
      </c>
      <c r="G37" s="0" t="s">
        <v>1620</v>
      </c>
    </row>
    <row customHeight="1" ht="11.25">
      <c r="A38" s="374" t="s">
        <v>16</v>
      </c>
      <c r="B38" s="0" t="s">
        <v>3691</v>
      </c>
      <c r="C38" s="0" t="s">
        <v>3692</v>
      </c>
      <c r="D38" s="0" t="s">
        <v>3695</v>
      </c>
      <c r="E38" s="0" t="s">
        <v>3696</v>
      </c>
      <c r="F38" s="0" t="s">
        <v>3625</v>
      </c>
      <c r="G38" s="0" t="s">
        <v>1628</v>
      </c>
    </row>
    <row customHeight="1" ht="11.25">
      <c r="A39" s="374" t="s">
        <v>16</v>
      </c>
      <c r="B39" s="0" t="s">
        <v>3691</v>
      </c>
      <c r="C39" s="0" t="s">
        <v>3692</v>
      </c>
      <c r="D39" s="0" t="s">
        <v>3697</v>
      </c>
      <c r="E39" s="0" t="s">
        <v>3698</v>
      </c>
      <c r="F39" s="0" t="s">
        <v>3625</v>
      </c>
      <c r="G39" s="0" t="s">
        <v>1634</v>
      </c>
    </row>
    <row customHeight="1" ht="11.25">
      <c r="A40" s="374" t="s">
        <v>16</v>
      </c>
      <c r="B40" s="0" t="s">
        <v>3691</v>
      </c>
      <c r="C40" s="0" t="s">
        <v>3692</v>
      </c>
      <c r="D40" s="0" t="s">
        <v>3699</v>
      </c>
      <c r="E40" s="0" t="s">
        <v>3700</v>
      </c>
      <c r="F40" s="0" t="s">
        <v>3625</v>
      </c>
      <c r="G40" s="0" t="s">
        <v>1639</v>
      </c>
    </row>
    <row customHeight="1" ht="11.25">
      <c r="A41" s="374" t="s">
        <v>16</v>
      </c>
      <c r="B41" s="0" t="s">
        <v>3691</v>
      </c>
      <c r="C41" s="0" t="s">
        <v>3692</v>
      </c>
      <c r="D41" s="0" t="s">
        <v>3701</v>
      </c>
      <c r="E41" s="0" t="s">
        <v>3702</v>
      </c>
      <c r="F41" s="0" t="s">
        <v>3625</v>
      </c>
      <c r="G41" s="0" t="s">
        <v>1643</v>
      </c>
    </row>
    <row customHeight="1" ht="11.25">
      <c r="A42" s="374" t="s">
        <v>16</v>
      </c>
      <c r="B42" s="0" t="s">
        <v>3691</v>
      </c>
      <c r="C42" s="0" t="s">
        <v>3692</v>
      </c>
      <c r="D42" s="0" t="s">
        <v>3703</v>
      </c>
      <c r="E42" s="0" t="s">
        <v>3704</v>
      </c>
      <c r="F42" s="0" t="s">
        <v>3625</v>
      </c>
      <c r="G42" s="0" t="s">
        <v>1646</v>
      </c>
    </row>
    <row customHeight="1" ht="11.25">
      <c r="A43" s="374" t="s">
        <v>16</v>
      </c>
      <c r="B43" s="0" t="s">
        <v>3691</v>
      </c>
      <c r="C43" s="0" t="s">
        <v>3692</v>
      </c>
      <c r="D43" s="0" t="s">
        <v>3705</v>
      </c>
      <c r="E43" s="0" t="s">
        <v>3706</v>
      </c>
      <c r="F43" s="0" t="s">
        <v>3625</v>
      </c>
      <c r="G43" s="0" t="s">
        <v>1653</v>
      </c>
    </row>
    <row customHeight="1" ht="11.25">
      <c r="A44" s="374" t="s">
        <v>16</v>
      </c>
      <c r="B44" s="0" t="s">
        <v>3691</v>
      </c>
      <c r="C44" s="0" t="s">
        <v>3692</v>
      </c>
      <c r="D44" s="0" t="s">
        <v>3707</v>
      </c>
      <c r="E44" s="0" t="s">
        <v>3708</v>
      </c>
      <c r="F44" s="0" t="s">
        <v>3625</v>
      </c>
      <c r="G44" s="0" t="s">
        <v>1662</v>
      </c>
    </row>
    <row customHeight="1" ht="11.25">
      <c r="A45" s="374" t="s">
        <v>16</v>
      </c>
      <c r="B45" s="0" t="s">
        <v>3691</v>
      </c>
      <c r="C45" s="0" t="s">
        <v>3692</v>
      </c>
      <c r="D45" s="0" t="s">
        <v>3709</v>
      </c>
      <c r="E45" s="0" t="s">
        <v>3710</v>
      </c>
      <c r="F45" s="0" t="s">
        <v>3625</v>
      </c>
      <c r="G45" s="0" t="s">
        <v>1667</v>
      </c>
    </row>
    <row customHeight="1" ht="11.25">
      <c r="A46" s="374" t="s">
        <v>16</v>
      </c>
      <c r="B46" s="0" t="s">
        <v>3711</v>
      </c>
      <c r="C46" s="0" t="s">
        <v>3712</v>
      </c>
      <c r="D46" s="0" t="s">
        <v>3711</v>
      </c>
      <c r="E46" s="0" t="s">
        <v>3712</v>
      </c>
      <c r="F46" s="0" t="s">
        <v>3622</v>
      </c>
      <c r="G46" s="0" t="s">
        <v>1671</v>
      </c>
    </row>
    <row customHeight="1" ht="11.25">
      <c r="A47" s="374" t="s">
        <v>16</v>
      </c>
      <c r="B47" s="0" t="s">
        <v>3711</v>
      </c>
      <c r="C47" s="0" t="s">
        <v>3712</v>
      </c>
      <c r="D47" s="0" t="s">
        <v>3713</v>
      </c>
      <c r="E47" s="0" t="s">
        <v>3714</v>
      </c>
      <c r="F47" s="0" t="s">
        <v>3625</v>
      </c>
      <c r="G47" s="0" t="s">
        <v>1677</v>
      </c>
    </row>
    <row customHeight="1" ht="11.25">
      <c r="A48" s="374" t="s">
        <v>16</v>
      </c>
      <c r="B48" s="0" t="s">
        <v>3711</v>
      </c>
      <c r="C48" s="0" t="s">
        <v>3712</v>
      </c>
      <c r="D48" s="0" t="s">
        <v>3715</v>
      </c>
      <c r="E48" s="0" t="s">
        <v>3716</v>
      </c>
      <c r="F48" s="0" t="s">
        <v>3625</v>
      </c>
      <c r="G48" s="0" t="s">
        <v>1682</v>
      </c>
    </row>
    <row customHeight="1" ht="11.25">
      <c r="A49" s="374" t="s">
        <v>16</v>
      </c>
      <c r="B49" s="0" t="s">
        <v>3711</v>
      </c>
      <c r="C49" s="0" t="s">
        <v>3712</v>
      </c>
      <c r="D49" s="0" t="s">
        <v>3717</v>
      </c>
      <c r="E49" s="0" t="s">
        <v>3718</v>
      </c>
      <c r="F49" s="0" t="s">
        <v>3625</v>
      </c>
      <c r="G49" s="0" t="s">
        <v>1685</v>
      </c>
    </row>
    <row customHeight="1" ht="11.25">
      <c r="A50" s="374" t="s">
        <v>16</v>
      </c>
      <c r="B50" s="0" t="s">
        <v>3711</v>
      </c>
      <c r="C50" s="0" t="s">
        <v>3712</v>
      </c>
      <c r="D50" s="0" t="s">
        <v>3719</v>
      </c>
      <c r="E50" s="0" t="s">
        <v>3720</v>
      </c>
      <c r="F50" s="0" t="s">
        <v>3625</v>
      </c>
      <c r="G50" s="0" t="s">
        <v>1689</v>
      </c>
    </row>
    <row customHeight="1" ht="11.25">
      <c r="A51" s="374" t="s">
        <v>16</v>
      </c>
      <c r="B51" s="0" t="s">
        <v>3711</v>
      </c>
      <c r="C51" s="0" t="s">
        <v>3712</v>
      </c>
      <c r="D51" s="0" t="s">
        <v>3721</v>
      </c>
      <c r="E51" s="0" t="s">
        <v>3722</v>
      </c>
      <c r="F51" s="0" t="s">
        <v>3625</v>
      </c>
      <c r="G51" s="0" t="s">
        <v>1693</v>
      </c>
    </row>
    <row customHeight="1" ht="11.25">
      <c r="A52" s="374" t="s">
        <v>16</v>
      </c>
      <c r="B52" s="0" t="s">
        <v>3711</v>
      </c>
      <c r="C52" s="0" t="s">
        <v>3712</v>
      </c>
      <c r="D52" s="0" t="s">
        <v>3723</v>
      </c>
      <c r="E52" s="0" t="s">
        <v>3724</v>
      </c>
      <c r="F52" s="0" t="s">
        <v>3625</v>
      </c>
      <c r="G52" s="0" t="s">
        <v>1697</v>
      </c>
    </row>
    <row customHeight="1" ht="11.25">
      <c r="A53" s="374" t="s">
        <v>16</v>
      </c>
      <c r="B53" s="0" t="s">
        <v>3711</v>
      </c>
      <c r="C53" s="0" t="s">
        <v>3712</v>
      </c>
      <c r="D53" s="0" t="s">
        <v>3725</v>
      </c>
      <c r="E53" s="0" t="s">
        <v>3726</v>
      </c>
      <c r="F53" s="0" t="s">
        <v>3625</v>
      </c>
      <c r="G53" s="0" t="s">
        <v>1699</v>
      </c>
    </row>
    <row customHeight="1" ht="11.25">
      <c r="A54" s="374" t="s">
        <v>16</v>
      </c>
      <c r="B54" s="0" t="s">
        <v>3711</v>
      </c>
      <c r="C54" s="0" t="s">
        <v>3712</v>
      </c>
      <c r="D54" s="0" t="s">
        <v>3727</v>
      </c>
      <c r="E54" s="0" t="s">
        <v>3728</v>
      </c>
      <c r="F54" s="0" t="s">
        <v>3625</v>
      </c>
      <c r="G54" s="0" t="s">
        <v>1702</v>
      </c>
    </row>
    <row customHeight="1" ht="11.25">
      <c r="A55" s="374" t="s">
        <v>16</v>
      </c>
      <c r="B55" s="0" t="s">
        <v>3711</v>
      </c>
      <c r="C55" s="0" t="s">
        <v>3712</v>
      </c>
      <c r="D55" s="0" t="s">
        <v>3729</v>
      </c>
      <c r="E55" s="0" t="s">
        <v>3730</v>
      </c>
      <c r="F55" s="0" t="s">
        <v>3625</v>
      </c>
      <c r="G55" s="0" t="s">
        <v>1706</v>
      </c>
    </row>
    <row customHeight="1" ht="11.25">
      <c r="A56" s="374" t="s">
        <v>16</v>
      </c>
      <c r="B56" s="0" t="s">
        <v>3711</v>
      </c>
      <c r="C56" s="0" t="s">
        <v>3712</v>
      </c>
      <c r="D56" s="0" t="s">
        <v>3731</v>
      </c>
      <c r="E56" s="0" t="s">
        <v>3732</v>
      </c>
      <c r="F56" s="0" t="s">
        <v>3625</v>
      </c>
      <c r="G56" s="0" t="s">
        <v>1709</v>
      </c>
    </row>
    <row customHeight="1" ht="11.25">
      <c r="A57" s="374" t="s">
        <v>16</v>
      </c>
      <c r="B57" s="0" t="s">
        <v>3711</v>
      </c>
      <c r="C57" s="0" t="s">
        <v>3712</v>
      </c>
      <c r="D57" s="0" t="s">
        <v>3733</v>
      </c>
      <c r="E57" s="0" t="s">
        <v>3734</v>
      </c>
      <c r="F57" s="0" t="s">
        <v>3625</v>
      </c>
      <c r="G57" s="0" t="s">
        <v>1712</v>
      </c>
    </row>
    <row customHeight="1" ht="11.25">
      <c r="A58" s="374" t="s">
        <v>16</v>
      </c>
      <c r="B58" s="0" t="s">
        <v>3711</v>
      </c>
      <c r="C58" s="0" t="s">
        <v>3712</v>
      </c>
      <c r="D58" s="0" t="s">
        <v>3735</v>
      </c>
      <c r="E58" s="0" t="s">
        <v>3736</v>
      </c>
      <c r="F58" s="0" t="s">
        <v>3625</v>
      </c>
      <c r="G58" s="0" t="s">
        <v>1715</v>
      </c>
    </row>
    <row customHeight="1" ht="11.25">
      <c r="A59" s="374" t="s">
        <v>16</v>
      </c>
      <c r="B59" s="0" t="s">
        <v>3711</v>
      </c>
      <c r="C59" s="0" t="s">
        <v>3712</v>
      </c>
      <c r="D59" s="0" t="s">
        <v>3737</v>
      </c>
      <c r="E59" s="0" t="s">
        <v>3738</v>
      </c>
      <c r="F59" s="0" t="s">
        <v>3625</v>
      </c>
      <c r="G59" s="0" t="s">
        <v>1719</v>
      </c>
    </row>
    <row customHeight="1" ht="11.25">
      <c r="A60" s="374" t="s">
        <v>16</v>
      </c>
      <c r="B60" s="0" t="s">
        <v>3739</v>
      </c>
      <c r="C60" s="0" t="s">
        <v>3740</v>
      </c>
      <c r="D60" s="0" t="s">
        <v>3739</v>
      </c>
      <c r="E60" s="0" t="s">
        <v>3740</v>
      </c>
      <c r="F60" s="0" t="s">
        <v>3622</v>
      </c>
      <c r="G60" s="0" t="s">
        <v>1722</v>
      </c>
    </row>
    <row customHeight="1" ht="11.25">
      <c r="A61" s="374" t="s">
        <v>16</v>
      </c>
      <c r="B61" s="0" t="s">
        <v>3739</v>
      </c>
      <c r="C61" s="0" t="s">
        <v>3740</v>
      </c>
      <c r="D61" s="0" t="s">
        <v>3741</v>
      </c>
      <c r="E61" s="0" t="s">
        <v>3742</v>
      </c>
      <c r="F61" s="0" t="s">
        <v>3638</v>
      </c>
      <c r="G61" s="0" t="s">
        <v>3743</v>
      </c>
    </row>
    <row customHeight="1" ht="11.25">
      <c r="A62" s="374" t="s">
        <v>16</v>
      </c>
      <c r="B62" s="0" t="s">
        <v>3739</v>
      </c>
      <c r="C62" s="0" t="s">
        <v>3740</v>
      </c>
      <c r="D62" s="0" t="s">
        <v>3744</v>
      </c>
      <c r="E62" s="0" t="s">
        <v>3745</v>
      </c>
      <c r="F62" s="0" t="s">
        <v>3638</v>
      </c>
      <c r="G62" s="0" t="s">
        <v>3746</v>
      </c>
    </row>
    <row customHeight="1" ht="11.25">
      <c r="A63" s="374" t="s">
        <v>16</v>
      </c>
      <c r="B63" s="0" t="s">
        <v>3739</v>
      </c>
      <c r="C63" s="0" t="s">
        <v>3740</v>
      </c>
      <c r="D63" s="0" t="s">
        <v>3747</v>
      </c>
      <c r="E63" s="0" t="s">
        <v>3748</v>
      </c>
      <c r="F63" s="0" t="s">
        <v>3638</v>
      </c>
      <c r="G63" s="0" t="s">
        <v>3749</v>
      </c>
    </row>
    <row customHeight="1" ht="11.25">
      <c r="A64" s="374" t="s">
        <v>16</v>
      </c>
      <c r="B64" s="0" t="s">
        <v>3739</v>
      </c>
      <c r="C64" s="0" t="s">
        <v>3740</v>
      </c>
      <c r="D64" s="0" t="s">
        <v>3750</v>
      </c>
      <c r="E64" s="0" t="s">
        <v>3751</v>
      </c>
      <c r="F64" s="0" t="s">
        <v>3625</v>
      </c>
      <c r="G64" s="0" t="s">
        <v>3752</v>
      </c>
    </row>
    <row customHeight="1" ht="11.25">
      <c r="A65" s="374" t="s">
        <v>16</v>
      </c>
      <c r="B65" s="0" t="s">
        <v>3739</v>
      </c>
      <c r="C65" s="0" t="s">
        <v>3740</v>
      </c>
      <c r="D65" s="0" t="s">
        <v>3753</v>
      </c>
      <c r="E65" s="0" t="s">
        <v>3754</v>
      </c>
      <c r="F65" s="0" t="s">
        <v>3625</v>
      </c>
      <c r="G65" s="0" t="s">
        <v>3755</v>
      </c>
    </row>
    <row customHeight="1" ht="11.25">
      <c r="A66" s="374" t="s">
        <v>16</v>
      </c>
      <c r="B66" s="0" t="s">
        <v>3739</v>
      </c>
      <c r="C66" s="0" t="s">
        <v>3740</v>
      </c>
      <c r="D66" s="0" t="s">
        <v>3756</v>
      </c>
      <c r="E66" s="0" t="s">
        <v>3757</v>
      </c>
      <c r="F66" s="0" t="s">
        <v>3625</v>
      </c>
      <c r="G66" s="0" t="s">
        <v>3758</v>
      </c>
    </row>
    <row customHeight="1" ht="11.25">
      <c r="A67" s="374" t="s">
        <v>16</v>
      </c>
      <c r="B67" s="0" t="s">
        <v>3739</v>
      </c>
      <c r="C67" s="0" t="s">
        <v>3740</v>
      </c>
      <c r="D67" s="0" t="s">
        <v>3759</v>
      </c>
      <c r="E67" s="0" t="s">
        <v>3760</v>
      </c>
      <c r="F67" s="0" t="s">
        <v>3625</v>
      </c>
      <c r="G67" s="0" t="s">
        <v>2040</v>
      </c>
    </row>
    <row customHeight="1" ht="11.25">
      <c r="A68" s="374" t="s">
        <v>16</v>
      </c>
      <c r="B68" s="0" t="s">
        <v>3739</v>
      </c>
      <c r="C68" s="0" t="s">
        <v>3740</v>
      </c>
      <c r="D68" s="0" t="s">
        <v>3761</v>
      </c>
      <c r="E68" s="0" t="s">
        <v>3762</v>
      </c>
      <c r="F68" s="0" t="s">
        <v>3625</v>
      </c>
      <c r="G68" s="0" t="s">
        <v>3763</v>
      </c>
    </row>
    <row customHeight="1" ht="11.25">
      <c r="A69" s="374" t="s">
        <v>16</v>
      </c>
      <c r="B69" s="0" t="s">
        <v>3739</v>
      </c>
      <c r="C69" s="0" t="s">
        <v>3740</v>
      </c>
      <c r="D69" s="0" t="s">
        <v>3764</v>
      </c>
      <c r="E69" s="0" t="s">
        <v>3765</v>
      </c>
      <c r="F69" s="0" t="s">
        <v>3625</v>
      </c>
      <c r="G69" s="0" t="s">
        <v>2243</v>
      </c>
    </row>
    <row customHeight="1" ht="11.25">
      <c r="A70" s="374" t="s">
        <v>16</v>
      </c>
      <c r="B70" s="0" t="s">
        <v>3739</v>
      </c>
      <c r="C70" s="0" t="s">
        <v>3740</v>
      </c>
      <c r="D70" s="0" t="s">
        <v>3766</v>
      </c>
      <c r="E70" s="0" t="s">
        <v>3767</v>
      </c>
      <c r="F70" s="0" t="s">
        <v>3625</v>
      </c>
      <c r="G70" s="0" t="s">
        <v>3768</v>
      </c>
    </row>
    <row customHeight="1" ht="11.25">
      <c r="A71" s="374" t="s">
        <v>16</v>
      </c>
      <c r="B71" s="0" t="s">
        <v>3739</v>
      </c>
      <c r="C71" s="0" t="s">
        <v>3740</v>
      </c>
      <c r="D71" s="0" t="s">
        <v>3769</v>
      </c>
      <c r="E71" s="0" t="s">
        <v>3770</v>
      </c>
      <c r="F71" s="0" t="s">
        <v>3625</v>
      </c>
      <c r="G71" s="0" t="s">
        <v>3771</v>
      </c>
    </row>
    <row customHeight="1" ht="11.25">
      <c r="A72" s="374" t="s">
        <v>16</v>
      </c>
      <c r="B72" s="0" t="s">
        <v>3739</v>
      </c>
      <c r="C72" s="0" t="s">
        <v>3740</v>
      </c>
      <c r="D72" s="0" t="s">
        <v>3772</v>
      </c>
      <c r="E72" s="0" t="s">
        <v>3773</v>
      </c>
      <c r="F72" s="0" t="s">
        <v>3625</v>
      </c>
      <c r="G72" s="0" t="s">
        <v>3774</v>
      </c>
    </row>
    <row customHeight="1" ht="11.25">
      <c r="A73" s="374" t="s">
        <v>16</v>
      </c>
      <c r="B73" s="0" t="s">
        <v>3739</v>
      </c>
      <c r="C73" s="0" t="s">
        <v>3740</v>
      </c>
      <c r="D73" s="0" t="s">
        <v>3775</v>
      </c>
      <c r="E73" s="0" t="s">
        <v>3776</v>
      </c>
      <c r="F73" s="0" t="s">
        <v>3625</v>
      </c>
      <c r="G73" s="0" t="s">
        <v>3777</v>
      </c>
    </row>
    <row customHeight="1" ht="11.25">
      <c r="A74" s="374" t="s">
        <v>16</v>
      </c>
      <c r="B74" s="0" t="s">
        <v>3739</v>
      </c>
      <c r="C74" s="0" t="s">
        <v>3740</v>
      </c>
      <c r="D74" s="0" t="s">
        <v>3778</v>
      </c>
      <c r="E74" s="0" t="s">
        <v>3779</v>
      </c>
      <c r="F74" s="0" t="s">
        <v>3625</v>
      </c>
      <c r="G74" s="0" t="s">
        <v>3780</v>
      </c>
    </row>
    <row customHeight="1" ht="11.25">
      <c r="A75" s="374" t="s">
        <v>16</v>
      </c>
      <c r="B75" s="0" t="s">
        <v>3739</v>
      </c>
      <c r="C75" s="0" t="s">
        <v>3740</v>
      </c>
      <c r="D75" s="0" t="s">
        <v>3781</v>
      </c>
      <c r="E75" s="0" t="s">
        <v>3782</v>
      </c>
      <c r="F75" s="0" t="s">
        <v>3625</v>
      </c>
      <c r="G75" s="0" t="s">
        <v>3783</v>
      </c>
    </row>
    <row customHeight="1" ht="11.25">
      <c r="A76" s="374" t="s">
        <v>16</v>
      </c>
      <c r="B76" s="0" t="s">
        <v>3784</v>
      </c>
      <c r="C76" s="0" t="s">
        <v>3785</v>
      </c>
      <c r="D76" s="0" t="s">
        <v>3784</v>
      </c>
      <c r="E76" s="0" t="s">
        <v>3785</v>
      </c>
      <c r="F76" s="0" t="s">
        <v>3622</v>
      </c>
      <c r="G76" s="0" t="s">
        <v>3786</v>
      </c>
    </row>
    <row customHeight="1" ht="11.25">
      <c r="A77" s="374" t="s">
        <v>16</v>
      </c>
      <c r="B77" s="0" t="s">
        <v>3784</v>
      </c>
      <c r="C77" s="0" t="s">
        <v>3785</v>
      </c>
      <c r="D77" s="0" t="s">
        <v>3787</v>
      </c>
      <c r="E77" s="0" t="s">
        <v>3788</v>
      </c>
      <c r="F77" s="0" t="s">
        <v>3625</v>
      </c>
      <c r="G77" s="0" t="s">
        <v>3789</v>
      </c>
    </row>
    <row customHeight="1" ht="11.25">
      <c r="A78" s="374" t="s">
        <v>16</v>
      </c>
      <c r="B78" s="0" t="s">
        <v>3784</v>
      </c>
      <c r="C78" s="0" t="s">
        <v>3785</v>
      </c>
      <c r="D78" s="0" t="s">
        <v>3790</v>
      </c>
      <c r="E78" s="0" t="s">
        <v>3791</v>
      </c>
      <c r="F78" s="0" t="s">
        <v>3625</v>
      </c>
      <c r="G78" s="0" t="s">
        <v>3792</v>
      </c>
    </row>
    <row customHeight="1" ht="11.25">
      <c r="A79" s="374" t="s">
        <v>16</v>
      </c>
      <c r="B79" s="0" t="s">
        <v>3784</v>
      </c>
      <c r="C79" s="0" t="s">
        <v>3785</v>
      </c>
      <c r="D79" s="0" t="s">
        <v>3793</v>
      </c>
      <c r="E79" s="0" t="s">
        <v>3794</v>
      </c>
      <c r="F79" s="0" t="s">
        <v>3625</v>
      </c>
      <c r="G79" s="0" t="s">
        <v>3795</v>
      </c>
    </row>
    <row customHeight="1" ht="11.25">
      <c r="A80" s="374" t="s">
        <v>16</v>
      </c>
      <c r="B80" s="0" t="s">
        <v>3784</v>
      </c>
      <c r="C80" s="0" t="s">
        <v>3785</v>
      </c>
      <c r="D80" s="0" t="s">
        <v>3796</v>
      </c>
      <c r="E80" s="0" t="s">
        <v>3797</v>
      </c>
      <c r="F80" s="0" t="s">
        <v>3625</v>
      </c>
      <c r="G80" s="0" t="s">
        <v>3798</v>
      </c>
    </row>
    <row customHeight="1" ht="11.25">
      <c r="A81" s="374" t="s">
        <v>16</v>
      </c>
      <c r="B81" s="0" t="s">
        <v>3784</v>
      </c>
      <c r="C81" s="0" t="s">
        <v>3785</v>
      </c>
      <c r="D81" s="0" t="s">
        <v>3799</v>
      </c>
      <c r="E81" s="0" t="s">
        <v>3800</v>
      </c>
      <c r="F81" s="0" t="s">
        <v>3625</v>
      </c>
      <c r="G81" s="0" t="s">
        <v>3801</v>
      </c>
    </row>
    <row customHeight="1" ht="11.25">
      <c r="A82" s="374" t="s">
        <v>16</v>
      </c>
      <c r="B82" s="0" t="s">
        <v>3784</v>
      </c>
      <c r="C82" s="0" t="s">
        <v>3785</v>
      </c>
      <c r="D82" s="0" t="s">
        <v>3802</v>
      </c>
      <c r="E82" s="0" t="s">
        <v>3803</v>
      </c>
      <c r="F82" s="0" t="s">
        <v>3625</v>
      </c>
      <c r="G82" s="0" t="s">
        <v>3804</v>
      </c>
    </row>
    <row customHeight="1" ht="11.25">
      <c r="A83" s="374" t="s">
        <v>16</v>
      </c>
      <c r="B83" s="0" t="s">
        <v>3784</v>
      </c>
      <c r="C83" s="0" t="s">
        <v>3785</v>
      </c>
      <c r="D83" s="0" t="s">
        <v>3805</v>
      </c>
      <c r="E83" s="0" t="s">
        <v>3806</v>
      </c>
      <c r="F83" s="0" t="s">
        <v>3625</v>
      </c>
      <c r="G83" s="0" t="s">
        <v>3807</v>
      </c>
    </row>
    <row customHeight="1" ht="11.25">
      <c r="A84" s="374" t="s">
        <v>16</v>
      </c>
      <c r="B84" s="0" t="s">
        <v>3808</v>
      </c>
      <c r="C84" s="0" t="s">
        <v>3809</v>
      </c>
      <c r="D84" s="0" t="s">
        <v>3808</v>
      </c>
      <c r="E84" s="0" t="s">
        <v>3809</v>
      </c>
      <c r="F84" s="0" t="s">
        <v>3622</v>
      </c>
      <c r="G84" s="0" t="s">
        <v>3810</v>
      </c>
    </row>
    <row customHeight="1" ht="11.25">
      <c r="A85" s="374" t="s">
        <v>16</v>
      </c>
      <c r="B85" s="0" t="s">
        <v>3808</v>
      </c>
      <c r="C85" s="0" t="s">
        <v>3809</v>
      </c>
      <c r="D85" s="0" t="s">
        <v>3811</v>
      </c>
      <c r="E85" s="0" t="s">
        <v>3812</v>
      </c>
      <c r="F85" s="0" t="s">
        <v>3625</v>
      </c>
      <c r="G85" s="0" t="s">
        <v>3813</v>
      </c>
    </row>
    <row customHeight="1" ht="11.25">
      <c r="A86" s="374" t="s">
        <v>16</v>
      </c>
      <c r="B86" s="0" t="s">
        <v>3808</v>
      </c>
      <c r="C86" s="0" t="s">
        <v>3809</v>
      </c>
      <c r="D86" s="0" t="s">
        <v>3814</v>
      </c>
      <c r="E86" s="0" t="s">
        <v>3815</v>
      </c>
      <c r="F86" s="0" t="s">
        <v>3625</v>
      </c>
      <c r="G86" s="0" t="s">
        <v>3816</v>
      </c>
    </row>
    <row customHeight="1" ht="11.25">
      <c r="A87" s="374" t="s">
        <v>16</v>
      </c>
      <c r="B87" s="0" t="s">
        <v>3808</v>
      </c>
      <c r="C87" s="0" t="s">
        <v>3809</v>
      </c>
      <c r="D87" s="0" t="s">
        <v>3817</v>
      </c>
      <c r="E87" s="0" t="s">
        <v>3818</v>
      </c>
      <c r="F87" s="0" t="s">
        <v>3625</v>
      </c>
      <c r="G87" s="0" t="s">
        <v>3819</v>
      </c>
    </row>
    <row customHeight="1" ht="11.25">
      <c r="A88" s="374" t="s">
        <v>16</v>
      </c>
      <c r="B88" s="0" t="s">
        <v>3808</v>
      </c>
      <c r="C88" s="0" t="s">
        <v>3809</v>
      </c>
      <c r="D88" s="0" t="s">
        <v>3820</v>
      </c>
      <c r="E88" s="0" t="s">
        <v>3821</v>
      </c>
      <c r="F88" s="0" t="s">
        <v>3625</v>
      </c>
      <c r="G88" s="0" t="s">
        <v>3822</v>
      </c>
    </row>
    <row customHeight="1" ht="11.25">
      <c r="A89" s="374" t="s">
        <v>16</v>
      </c>
      <c r="B89" s="0" t="s">
        <v>3808</v>
      </c>
      <c r="C89" s="0" t="s">
        <v>3809</v>
      </c>
      <c r="D89" s="0" t="s">
        <v>3823</v>
      </c>
      <c r="E89" s="0" t="s">
        <v>3824</v>
      </c>
      <c r="F89" s="0" t="s">
        <v>3625</v>
      </c>
      <c r="G89" s="0" t="s">
        <v>3825</v>
      </c>
    </row>
    <row customHeight="1" ht="11.25">
      <c r="A90" s="374" t="s">
        <v>16</v>
      </c>
      <c r="B90" s="0" t="s">
        <v>3808</v>
      </c>
      <c r="C90" s="0" t="s">
        <v>3809</v>
      </c>
      <c r="D90" s="0" t="s">
        <v>3826</v>
      </c>
      <c r="E90" s="0" t="s">
        <v>3827</v>
      </c>
      <c r="F90" s="0" t="s">
        <v>3625</v>
      </c>
      <c r="G90" s="0" t="s">
        <v>3828</v>
      </c>
    </row>
    <row customHeight="1" ht="11.25">
      <c r="A91" s="374" t="s">
        <v>16</v>
      </c>
      <c r="B91" s="0" t="s">
        <v>3808</v>
      </c>
      <c r="C91" s="0" t="s">
        <v>3809</v>
      </c>
      <c r="D91" s="0" t="s">
        <v>3829</v>
      </c>
      <c r="E91" s="0" t="s">
        <v>3830</v>
      </c>
      <c r="F91" s="0" t="s">
        <v>3625</v>
      </c>
      <c r="G91" s="0" t="s">
        <v>3831</v>
      </c>
    </row>
    <row customHeight="1" ht="11.25">
      <c r="A92" s="374" t="s">
        <v>16</v>
      </c>
      <c r="B92" s="0" t="s">
        <v>3808</v>
      </c>
      <c r="C92" s="0" t="s">
        <v>3809</v>
      </c>
      <c r="D92" s="0" t="s">
        <v>3832</v>
      </c>
      <c r="E92" s="0" t="s">
        <v>3833</v>
      </c>
      <c r="F92" s="0" t="s">
        <v>3625</v>
      </c>
      <c r="G92" s="0" t="s">
        <v>3834</v>
      </c>
    </row>
    <row customHeight="1" ht="11.25">
      <c r="A93" s="374" t="s">
        <v>16</v>
      </c>
      <c r="B93" s="0" t="s">
        <v>3835</v>
      </c>
      <c r="C93" s="0" t="s">
        <v>3836</v>
      </c>
      <c r="D93" s="0" t="s">
        <v>3835</v>
      </c>
      <c r="E93" s="0" t="s">
        <v>3836</v>
      </c>
      <c r="F93" s="0" t="s">
        <v>3622</v>
      </c>
      <c r="G93" s="0" t="s">
        <v>3837</v>
      </c>
    </row>
    <row customHeight="1" ht="11.25">
      <c r="A94" s="374" t="s">
        <v>16</v>
      </c>
      <c r="B94" s="0" t="s">
        <v>3835</v>
      </c>
      <c r="C94" s="0" t="s">
        <v>3836</v>
      </c>
      <c r="D94" s="0" t="s">
        <v>3838</v>
      </c>
      <c r="E94" s="0" t="s">
        <v>3839</v>
      </c>
      <c r="F94" s="0" t="s">
        <v>3625</v>
      </c>
      <c r="G94" s="0" t="s">
        <v>3840</v>
      </c>
    </row>
    <row customHeight="1" ht="11.25">
      <c r="A95" s="374" t="s">
        <v>16</v>
      </c>
      <c r="B95" s="0" t="s">
        <v>3835</v>
      </c>
      <c r="C95" s="0" t="s">
        <v>3836</v>
      </c>
      <c r="D95" s="0" t="s">
        <v>3841</v>
      </c>
      <c r="E95" s="0" t="s">
        <v>3842</v>
      </c>
      <c r="F95" s="0" t="s">
        <v>3625</v>
      </c>
      <c r="G95" s="0" t="s">
        <v>3843</v>
      </c>
    </row>
    <row customHeight="1" ht="11.25">
      <c r="A96" s="374" t="s">
        <v>16</v>
      </c>
      <c r="B96" s="0" t="s">
        <v>3835</v>
      </c>
      <c r="C96" s="0" t="s">
        <v>3836</v>
      </c>
      <c r="D96" s="0" t="s">
        <v>3844</v>
      </c>
      <c r="E96" s="0" t="s">
        <v>3845</v>
      </c>
      <c r="F96" s="0" t="s">
        <v>3625</v>
      </c>
      <c r="G96" s="0" t="s">
        <v>3846</v>
      </c>
    </row>
    <row customHeight="1" ht="11.25">
      <c r="A97" s="374" t="s">
        <v>16</v>
      </c>
      <c r="B97" s="0" t="s">
        <v>3835</v>
      </c>
      <c r="C97" s="0" t="s">
        <v>3836</v>
      </c>
      <c r="D97" s="0" t="s">
        <v>3847</v>
      </c>
      <c r="E97" s="0" t="s">
        <v>3848</v>
      </c>
      <c r="F97" s="0" t="s">
        <v>3625</v>
      </c>
      <c r="G97" s="0" t="s">
        <v>3849</v>
      </c>
    </row>
    <row customHeight="1" ht="11.25">
      <c r="A98" s="374" t="s">
        <v>16</v>
      </c>
      <c r="B98" s="0" t="s">
        <v>3835</v>
      </c>
      <c r="C98" s="0" t="s">
        <v>3836</v>
      </c>
      <c r="D98" s="0" t="s">
        <v>3850</v>
      </c>
      <c r="E98" s="0" t="s">
        <v>3851</v>
      </c>
      <c r="F98" s="0" t="s">
        <v>3625</v>
      </c>
      <c r="G98" s="0" t="s">
        <v>3852</v>
      </c>
    </row>
    <row customHeight="1" ht="11.25">
      <c r="A99" s="374" t="s">
        <v>16</v>
      </c>
      <c r="B99" s="0" t="s">
        <v>3835</v>
      </c>
      <c r="C99" s="0" t="s">
        <v>3836</v>
      </c>
      <c r="D99" s="0" t="s">
        <v>3853</v>
      </c>
      <c r="E99" s="0" t="s">
        <v>3854</v>
      </c>
      <c r="F99" s="0" t="s">
        <v>3625</v>
      </c>
      <c r="G99" s="0" t="s">
        <v>3855</v>
      </c>
    </row>
    <row customHeight="1" ht="11.25">
      <c r="A100" s="374" t="s">
        <v>16</v>
      </c>
      <c r="B100" s="0" t="s">
        <v>3856</v>
      </c>
      <c r="C100" s="0" t="s">
        <v>3857</v>
      </c>
      <c r="D100" s="0" t="s">
        <v>3856</v>
      </c>
      <c r="E100" s="0" t="s">
        <v>3857</v>
      </c>
      <c r="F100" s="0" t="s">
        <v>3622</v>
      </c>
      <c r="G100" s="0" t="s">
        <v>3858</v>
      </c>
    </row>
    <row customHeight="1" ht="11.25">
      <c r="A101" s="374" t="s">
        <v>16</v>
      </c>
      <c r="B101" s="0" t="s">
        <v>3856</v>
      </c>
      <c r="C101" s="0" t="s">
        <v>3857</v>
      </c>
      <c r="D101" s="0" t="s">
        <v>3859</v>
      </c>
      <c r="E101" s="0" t="s">
        <v>3860</v>
      </c>
      <c r="F101" s="0" t="s">
        <v>3861</v>
      </c>
      <c r="G101" s="0" t="s">
        <v>3862</v>
      </c>
    </row>
    <row customHeight="1" ht="11.25">
      <c r="A102" s="374" t="s">
        <v>16</v>
      </c>
      <c r="B102" s="0" t="s">
        <v>3856</v>
      </c>
      <c r="C102" s="0" t="s">
        <v>3857</v>
      </c>
      <c r="D102" s="0" t="s">
        <v>3675</v>
      </c>
      <c r="E102" s="0" t="s">
        <v>3863</v>
      </c>
      <c r="F102" s="0" t="s">
        <v>3625</v>
      </c>
      <c r="G102" s="0" t="s">
        <v>3864</v>
      </c>
    </row>
    <row customHeight="1" ht="11.25">
      <c r="A103" s="374" t="s">
        <v>16</v>
      </c>
      <c r="B103" s="0" t="s">
        <v>3856</v>
      </c>
      <c r="C103" s="0" t="s">
        <v>3857</v>
      </c>
      <c r="D103" s="0" t="s">
        <v>3865</v>
      </c>
      <c r="E103" s="0" t="s">
        <v>3866</v>
      </c>
      <c r="F103" s="0" t="s">
        <v>3625</v>
      </c>
      <c r="G103" s="0" t="s">
        <v>3867</v>
      </c>
    </row>
    <row customHeight="1" ht="11.25">
      <c r="A104" s="374" t="s">
        <v>16</v>
      </c>
      <c r="B104" s="0" t="s">
        <v>3856</v>
      </c>
      <c r="C104" s="0" t="s">
        <v>3857</v>
      </c>
      <c r="D104" s="0" t="s">
        <v>3868</v>
      </c>
      <c r="E104" s="0" t="s">
        <v>3869</v>
      </c>
      <c r="F104" s="0" t="s">
        <v>3625</v>
      </c>
      <c r="G104" s="0" t="s">
        <v>3870</v>
      </c>
    </row>
    <row customHeight="1" ht="11.25">
      <c r="A105" s="374" t="s">
        <v>16</v>
      </c>
      <c r="B105" s="0" t="s">
        <v>3856</v>
      </c>
      <c r="C105" s="0" t="s">
        <v>3857</v>
      </c>
      <c r="D105" s="0" t="s">
        <v>3871</v>
      </c>
      <c r="E105" s="0" t="s">
        <v>3872</v>
      </c>
      <c r="F105" s="0" t="s">
        <v>3625</v>
      </c>
      <c r="G105" s="0" t="s">
        <v>3873</v>
      </c>
    </row>
    <row customHeight="1" ht="11.25">
      <c r="A106" s="374" t="s">
        <v>16</v>
      </c>
      <c r="B106" s="0" t="s">
        <v>3856</v>
      </c>
      <c r="C106" s="0" t="s">
        <v>3857</v>
      </c>
      <c r="D106" s="0" t="s">
        <v>3874</v>
      </c>
      <c r="E106" s="0" t="s">
        <v>3875</v>
      </c>
      <c r="F106" s="0" t="s">
        <v>3625</v>
      </c>
      <c r="G106" s="0" t="s">
        <v>3876</v>
      </c>
    </row>
    <row customHeight="1" ht="11.25">
      <c r="A107" s="374" t="s">
        <v>16</v>
      </c>
      <c r="B107" s="0" t="s">
        <v>3856</v>
      </c>
      <c r="C107" s="0" t="s">
        <v>3857</v>
      </c>
      <c r="D107" s="0" t="s">
        <v>3877</v>
      </c>
      <c r="E107" s="0" t="s">
        <v>3878</v>
      </c>
      <c r="F107" s="0" t="s">
        <v>3625</v>
      </c>
      <c r="G107" s="0" t="s">
        <v>3879</v>
      </c>
    </row>
    <row customHeight="1" ht="11.25">
      <c r="A108" s="374" t="s">
        <v>16</v>
      </c>
      <c r="B108" s="0" t="s">
        <v>3856</v>
      </c>
      <c r="C108" s="0" t="s">
        <v>3857</v>
      </c>
      <c r="D108" s="0" t="s">
        <v>3880</v>
      </c>
      <c r="E108" s="0" t="s">
        <v>3881</v>
      </c>
      <c r="F108" s="0" t="s">
        <v>3625</v>
      </c>
      <c r="G108" s="0" t="s">
        <v>3882</v>
      </c>
    </row>
    <row customHeight="1" ht="11.25">
      <c r="A109" s="374" t="s">
        <v>16</v>
      </c>
      <c r="B109" s="0" t="s">
        <v>3856</v>
      </c>
      <c r="C109" s="0" t="s">
        <v>3857</v>
      </c>
      <c r="D109" s="0" t="s">
        <v>3883</v>
      </c>
      <c r="E109" s="0" t="s">
        <v>3884</v>
      </c>
      <c r="F109" s="0" t="s">
        <v>3625</v>
      </c>
      <c r="G109" s="0" t="s">
        <v>3885</v>
      </c>
    </row>
    <row customHeight="1" ht="11.25">
      <c r="A110" s="374" t="s">
        <v>16</v>
      </c>
      <c r="B110" s="0" t="s">
        <v>3856</v>
      </c>
      <c r="C110" s="0" t="s">
        <v>3857</v>
      </c>
      <c r="D110" s="0" t="s">
        <v>3886</v>
      </c>
      <c r="E110" s="0" t="s">
        <v>3887</v>
      </c>
      <c r="F110" s="0" t="s">
        <v>3625</v>
      </c>
      <c r="G110" s="0" t="s">
        <v>3888</v>
      </c>
    </row>
    <row customHeight="1" ht="11.25">
      <c r="A111" s="374" t="s">
        <v>16</v>
      </c>
      <c r="B111" s="0" t="s">
        <v>3856</v>
      </c>
      <c r="C111" s="0" t="s">
        <v>3857</v>
      </c>
      <c r="D111" s="0" t="s">
        <v>3731</v>
      </c>
      <c r="E111" s="0" t="s">
        <v>3889</v>
      </c>
      <c r="F111" s="0" t="s">
        <v>3625</v>
      </c>
      <c r="G111" s="0" t="s">
        <v>3890</v>
      </c>
    </row>
    <row customHeight="1" ht="11.25">
      <c r="A112" s="374" t="s">
        <v>16</v>
      </c>
      <c r="B112" s="0" t="s">
        <v>3856</v>
      </c>
      <c r="C112" s="0" t="s">
        <v>3857</v>
      </c>
      <c r="D112" s="0" t="s">
        <v>3891</v>
      </c>
      <c r="E112" s="0" t="s">
        <v>3892</v>
      </c>
      <c r="F112" s="0" t="s">
        <v>3625</v>
      </c>
      <c r="G112" s="0" t="s">
        <v>3893</v>
      </c>
    </row>
    <row customHeight="1" ht="11.25">
      <c r="A113" s="374" t="s">
        <v>16</v>
      </c>
      <c r="B113" s="0" t="s">
        <v>3856</v>
      </c>
      <c r="C113" s="0" t="s">
        <v>3857</v>
      </c>
      <c r="D113" s="0" t="s">
        <v>3894</v>
      </c>
      <c r="E113" s="0" t="s">
        <v>3895</v>
      </c>
      <c r="F113" s="0" t="s">
        <v>3625</v>
      </c>
      <c r="G113" s="0" t="s">
        <v>3896</v>
      </c>
    </row>
    <row customHeight="1" ht="11.25">
      <c r="A114" s="374" t="s">
        <v>16</v>
      </c>
      <c r="B114" s="0" t="s">
        <v>3856</v>
      </c>
      <c r="C114" s="0" t="s">
        <v>3857</v>
      </c>
      <c r="D114" s="0" t="s">
        <v>3897</v>
      </c>
      <c r="E114" s="0" t="s">
        <v>3898</v>
      </c>
      <c r="F114" s="0" t="s">
        <v>3625</v>
      </c>
      <c r="G114" s="0" t="s">
        <v>3899</v>
      </c>
    </row>
    <row customHeight="1" ht="11.25">
      <c r="A115" s="374" t="s">
        <v>16</v>
      </c>
      <c r="B115" s="0" t="s">
        <v>3900</v>
      </c>
      <c r="C115" s="0" t="s">
        <v>3901</v>
      </c>
      <c r="D115" s="0" t="s">
        <v>3900</v>
      </c>
      <c r="E115" s="0" t="s">
        <v>3901</v>
      </c>
      <c r="F115" s="0" t="s">
        <v>3622</v>
      </c>
      <c r="G115" s="0" t="s">
        <v>3902</v>
      </c>
    </row>
    <row customHeight="1" ht="11.25">
      <c r="A116" s="374" t="s">
        <v>16</v>
      </c>
      <c r="B116" s="0" t="s">
        <v>3900</v>
      </c>
      <c r="C116" s="0" t="s">
        <v>3901</v>
      </c>
      <c r="D116" s="0" t="s">
        <v>3903</v>
      </c>
      <c r="E116" s="0" t="s">
        <v>3904</v>
      </c>
      <c r="F116" s="0" t="s">
        <v>3625</v>
      </c>
      <c r="G116" s="0" t="s">
        <v>3905</v>
      </c>
    </row>
    <row customHeight="1" ht="11.25">
      <c r="A117" s="374" t="s">
        <v>16</v>
      </c>
      <c r="B117" s="0" t="s">
        <v>3900</v>
      </c>
      <c r="C117" s="0" t="s">
        <v>3901</v>
      </c>
      <c r="D117" s="0" t="s">
        <v>3906</v>
      </c>
      <c r="E117" s="0" t="s">
        <v>3907</v>
      </c>
      <c r="F117" s="0" t="s">
        <v>3625</v>
      </c>
      <c r="G117" s="0" t="s">
        <v>3908</v>
      </c>
    </row>
    <row customHeight="1" ht="11.25">
      <c r="A118" s="374" t="s">
        <v>16</v>
      </c>
      <c r="B118" s="0" t="s">
        <v>3900</v>
      </c>
      <c r="C118" s="0" t="s">
        <v>3901</v>
      </c>
      <c r="D118" s="0" t="s">
        <v>3909</v>
      </c>
      <c r="E118" s="0" t="s">
        <v>3910</v>
      </c>
      <c r="F118" s="0" t="s">
        <v>3625</v>
      </c>
      <c r="G118" s="0" t="s">
        <v>3911</v>
      </c>
    </row>
    <row customHeight="1" ht="11.25">
      <c r="A119" s="374" t="s">
        <v>16</v>
      </c>
      <c r="B119" s="0" t="s">
        <v>3900</v>
      </c>
      <c r="C119" s="0" t="s">
        <v>3901</v>
      </c>
      <c r="D119" s="0" t="s">
        <v>3912</v>
      </c>
      <c r="E119" s="0" t="s">
        <v>3913</v>
      </c>
      <c r="F119" s="0" t="s">
        <v>3625</v>
      </c>
      <c r="G119" s="0" t="s">
        <v>3914</v>
      </c>
    </row>
    <row customHeight="1" ht="11.25">
      <c r="A120" s="374" t="s">
        <v>16</v>
      </c>
      <c r="B120" s="0" t="s">
        <v>3900</v>
      </c>
      <c r="C120" s="0" t="s">
        <v>3901</v>
      </c>
      <c r="D120" s="0" t="s">
        <v>3915</v>
      </c>
      <c r="E120" s="0" t="s">
        <v>3916</v>
      </c>
      <c r="F120" s="0" t="s">
        <v>3625</v>
      </c>
      <c r="G120" s="0" t="s">
        <v>3917</v>
      </c>
    </row>
    <row customHeight="1" ht="11.25">
      <c r="A121" s="374" t="s">
        <v>16</v>
      </c>
      <c r="B121" s="0" t="s">
        <v>3900</v>
      </c>
      <c r="C121" s="0" t="s">
        <v>3901</v>
      </c>
      <c r="D121" s="0" t="s">
        <v>3918</v>
      </c>
      <c r="E121" s="0" t="s">
        <v>3919</v>
      </c>
      <c r="F121" s="0" t="s">
        <v>3625</v>
      </c>
      <c r="G121" s="0" t="s">
        <v>3920</v>
      </c>
    </row>
    <row customHeight="1" ht="11.25">
      <c r="A122" s="374" t="s">
        <v>16</v>
      </c>
      <c r="B122" s="0" t="s">
        <v>3900</v>
      </c>
      <c r="C122" s="0" t="s">
        <v>3901</v>
      </c>
      <c r="D122" s="0" t="s">
        <v>3921</v>
      </c>
      <c r="E122" s="0" t="s">
        <v>3922</v>
      </c>
      <c r="F122" s="0" t="s">
        <v>3625</v>
      </c>
      <c r="G122" s="0" t="s">
        <v>3923</v>
      </c>
    </row>
    <row customHeight="1" ht="11.25">
      <c r="A123" s="374" t="s">
        <v>16</v>
      </c>
      <c r="B123" s="0" t="s">
        <v>3900</v>
      </c>
      <c r="C123" s="0" t="s">
        <v>3901</v>
      </c>
      <c r="D123" s="0" t="s">
        <v>3924</v>
      </c>
      <c r="E123" s="0" t="s">
        <v>3925</v>
      </c>
      <c r="F123" s="0" t="s">
        <v>3625</v>
      </c>
      <c r="G123" s="0" t="s">
        <v>3926</v>
      </c>
    </row>
    <row customHeight="1" ht="11.25">
      <c r="A124" s="374" t="s">
        <v>16</v>
      </c>
      <c r="B124" s="0" t="s">
        <v>3900</v>
      </c>
      <c r="C124" s="0" t="s">
        <v>3901</v>
      </c>
      <c r="D124" s="0" t="s">
        <v>3927</v>
      </c>
      <c r="E124" s="0" t="s">
        <v>3928</v>
      </c>
      <c r="F124" s="0" t="s">
        <v>3625</v>
      </c>
      <c r="G124" s="0" t="s">
        <v>3929</v>
      </c>
    </row>
    <row customHeight="1" ht="11.25">
      <c r="A125" s="374" t="s">
        <v>16</v>
      </c>
      <c r="B125" s="0" t="s">
        <v>3900</v>
      </c>
      <c r="C125" s="0" t="s">
        <v>3901</v>
      </c>
      <c r="D125" s="0" t="s">
        <v>3930</v>
      </c>
      <c r="E125" s="0" t="s">
        <v>3931</v>
      </c>
      <c r="F125" s="0" t="s">
        <v>3625</v>
      </c>
      <c r="G125" s="0" t="s">
        <v>3932</v>
      </c>
    </row>
    <row customHeight="1" ht="11.25">
      <c r="A126" s="374" t="s">
        <v>16</v>
      </c>
      <c r="B126" s="0" t="s">
        <v>3900</v>
      </c>
      <c r="C126" s="0" t="s">
        <v>3901</v>
      </c>
      <c r="D126" s="0" t="s">
        <v>3933</v>
      </c>
      <c r="E126" s="0" t="s">
        <v>3934</v>
      </c>
      <c r="F126" s="0" t="s">
        <v>3625</v>
      </c>
      <c r="G126" s="0" t="s">
        <v>3935</v>
      </c>
    </row>
    <row customHeight="1" ht="11.25">
      <c r="A127" s="374" t="s">
        <v>16</v>
      </c>
      <c r="B127" s="0" t="s">
        <v>3900</v>
      </c>
      <c r="C127" s="0" t="s">
        <v>3901</v>
      </c>
      <c r="D127" s="0" t="s">
        <v>3936</v>
      </c>
      <c r="E127" s="0" t="s">
        <v>3937</v>
      </c>
      <c r="F127" s="0" t="s">
        <v>3625</v>
      </c>
      <c r="G127" s="0" t="s">
        <v>3938</v>
      </c>
    </row>
    <row customHeight="1" ht="11.25">
      <c r="A128" s="374" t="s">
        <v>16</v>
      </c>
      <c r="B128" s="0" t="s">
        <v>3939</v>
      </c>
      <c r="C128" s="0" t="s">
        <v>3940</v>
      </c>
      <c r="D128" s="0" t="s">
        <v>3939</v>
      </c>
      <c r="E128" s="0" t="s">
        <v>3940</v>
      </c>
      <c r="F128" s="0" t="s">
        <v>3622</v>
      </c>
      <c r="G128" s="0" t="s">
        <v>3941</v>
      </c>
    </row>
    <row customHeight="1" ht="11.25">
      <c r="A129" s="374" t="s">
        <v>16</v>
      </c>
      <c r="B129" s="0" t="s">
        <v>3939</v>
      </c>
      <c r="C129" s="0" t="s">
        <v>3940</v>
      </c>
      <c r="D129" s="0" t="s">
        <v>3942</v>
      </c>
      <c r="E129" s="0" t="s">
        <v>3943</v>
      </c>
      <c r="F129" s="0" t="s">
        <v>3625</v>
      </c>
      <c r="G129" s="0" t="s">
        <v>3944</v>
      </c>
    </row>
    <row customHeight="1" ht="11.25">
      <c r="A130" s="374" t="s">
        <v>16</v>
      </c>
      <c r="B130" s="0" t="s">
        <v>3939</v>
      </c>
      <c r="C130" s="0" t="s">
        <v>3940</v>
      </c>
      <c r="D130" s="0" t="s">
        <v>3945</v>
      </c>
      <c r="E130" s="0" t="s">
        <v>3946</v>
      </c>
      <c r="F130" s="0" t="s">
        <v>3625</v>
      </c>
      <c r="G130" s="0" t="s">
        <v>3947</v>
      </c>
    </row>
    <row customHeight="1" ht="11.25">
      <c r="A131" s="374" t="s">
        <v>16</v>
      </c>
      <c r="B131" s="0" t="s">
        <v>3939</v>
      </c>
      <c r="C131" s="0" t="s">
        <v>3940</v>
      </c>
      <c r="D131" s="0" t="s">
        <v>3948</v>
      </c>
      <c r="E131" s="0" t="s">
        <v>3949</v>
      </c>
      <c r="F131" s="0" t="s">
        <v>3625</v>
      </c>
      <c r="G131" s="0" t="s">
        <v>3950</v>
      </c>
    </row>
    <row customHeight="1" ht="11.25">
      <c r="A132" s="374" t="s">
        <v>16</v>
      </c>
      <c r="B132" s="0" t="s">
        <v>3939</v>
      </c>
      <c r="C132" s="0" t="s">
        <v>3940</v>
      </c>
      <c r="D132" s="0" t="s">
        <v>3951</v>
      </c>
      <c r="E132" s="0" t="s">
        <v>3952</v>
      </c>
      <c r="F132" s="0" t="s">
        <v>3625</v>
      </c>
      <c r="G132" s="0" t="s">
        <v>3953</v>
      </c>
    </row>
    <row customHeight="1" ht="11.25">
      <c r="A133" s="374" t="s">
        <v>16</v>
      </c>
      <c r="B133" s="0" t="s">
        <v>3939</v>
      </c>
      <c r="C133" s="0" t="s">
        <v>3940</v>
      </c>
      <c r="D133" s="0" t="s">
        <v>3954</v>
      </c>
      <c r="E133" s="0" t="s">
        <v>3955</v>
      </c>
      <c r="F133" s="0" t="s">
        <v>3625</v>
      </c>
      <c r="G133" s="0" t="s">
        <v>3956</v>
      </c>
    </row>
    <row customHeight="1" ht="11.25">
      <c r="A134" s="374" t="s">
        <v>16</v>
      </c>
      <c r="B134" s="0" t="s">
        <v>3939</v>
      </c>
      <c r="C134" s="0" t="s">
        <v>3940</v>
      </c>
      <c r="D134" s="0" t="s">
        <v>3957</v>
      </c>
      <c r="E134" s="0" t="s">
        <v>3958</v>
      </c>
      <c r="F134" s="0" t="s">
        <v>3625</v>
      </c>
      <c r="G134" s="0" t="s">
        <v>3959</v>
      </c>
    </row>
    <row customHeight="1" ht="11.25">
      <c r="A135" s="374" t="s">
        <v>16</v>
      </c>
      <c r="B135" s="0" t="s">
        <v>3960</v>
      </c>
      <c r="C135" s="0" t="s">
        <v>3961</v>
      </c>
      <c r="D135" s="0" t="s">
        <v>3960</v>
      </c>
      <c r="E135" s="0" t="s">
        <v>3961</v>
      </c>
      <c r="F135" s="0" t="s">
        <v>3622</v>
      </c>
      <c r="G135" s="0" t="s">
        <v>3962</v>
      </c>
    </row>
    <row customHeight="1" ht="11.25">
      <c r="A136" s="374" t="s">
        <v>16</v>
      </c>
      <c r="B136" s="0" t="s">
        <v>3960</v>
      </c>
      <c r="C136" s="0" t="s">
        <v>3961</v>
      </c>
      <c r="D136" s="0" t="s">
        <v>3963</v>
      </c>
      <c r="E136" s="0" t="s">
        <v>3964</v>
      </c>
      <c r="F136" s="0" t="s">
        <v>3625</v>
      </c>
      <c r="G136" s="0" t="s">
        <v>3965</v>
      </c>
    </row>
    <row customHeight="1" ht="11.25">
      <c r="A137" s="374" t="s">
        <v>16</v>
      </c>
      <c r="B137" s="0" t="s">
        <v>3960</v>
      </c>
      <c r="C137" s="0" t="s">
        <v>3961</v>
      </c>
      <c r="D137" s="0" t="s">
        <v>3966</v>
      </c>
      <c r="E137" s="0" t="s">
        <v>3967</v>
      </c>
      <c r="F137" s="0" t="s">
        <v>3625</v>
      </c>
      <c r="G137" s="0" t="s">
        <v>3968</v>
      </c>
    </row>
    <row customHeight="1" ht="11.25">
      <c r="A138" s="374" t="s">
        <v>16</v>
      </c>
      <c r="B138" s="0" t="s">
        <v>3960</v>
      </c>
      <c r="C138" s="0" t="s">
        <v>3961</v>
      </c>
      <c r="D138" s="0" t="s">
        <v>3969</v>
      </c>
      <c r="E138" s="0" t="s">
        <v>3970</v>
      </c>
      <c r="F138" s="0" t="s">
        <v>3625</v>
      </c>
      <c r="G138" s="0" t="s">
        <v>3971</v>
      </c>
    </row>
    <row customHeight="1" ht="11.25">
      <c r="A139" s="374" t="s">
        <v>16</v>
      </c>
      <c r="B139" s="0" t="s">
        <v>3960</v>
      </c>
      <c r="C139" s="0" t="s">
        <v>3961</v>
      </c>
      <c r="D139" s="0" t="s">
        <v>3972</v>
      </c>
      <c r="E139" s="0" t="s">
        <v>3973</v>
      </c>
      <c r="F139" s="0" t="s">
        <v>3625</v>
      </c>
      <c r="G139" s="0" t="s">
        <v>3974</v>
      </c>
    </row>
    <row customHeight="1" ht="11.25">
      <c r="A140" s="374" t="s">
        <v>16</v>
      </c>
      <c r="B140" s="0" t="s">
        <v>3960</v>
      </c>
      <c r="C140" s="0" t="s">
        <v>3961</v>
      </c>
      <c r="D140" s="0" t="s">
        <v>3975</v>
      </c>
      <c r="E140" s="0" t="s">
        <v>3976</v>
      </c>
      <c r="F140" s="0" t="s">
        <v>3625</v>
      </c>
      <c r="G140" s="0" t="s">
        <v>3977</v>
      </c>
    </row>
    <row customHeight="1" ht="11.25">
      <c r="A141" s="374" t="s">
        <v>16</v>
      </c>
      <c r="B141" s="0" t="s">
        <v>3960</v>
      </c>
      <c r="C141" s="0" t="s">
        <v>3961</v>
      </c>
      <c r="D141" s="0" t="s">
        <v>3978</v>
      </c>
      <c r="E141" s="0" t="s">
        <v>3979</v>
      </c>
      <c r="F141" s="0" t="s">
        <v>3625</v>
      </c>
      <c r="G141" s="0" t="s">
        <v>3980</v>
      </c>
    </row>
    <row customHeight="1" ht="11.25">
      <c r="A142" s="374" t="s">
        <v>16</v>
      </c>
      <c r="B142" s="0" t="s">
        <v>3960</v>
      </c>
      <c r="C142" s="0" t="s">
        <v>3961</v>
      </c>
      <c r="D142" s="0" t="s">
        <v>3981</v>
      </c>
      <c r="E142" s="0" t="s">
        <v>3982</v>
      </c>
      <c r="F142" s="0" t="s">
        <v>3625</v>
      </c>
      <c r="G142" s="0" t="s">
        <v>3983</v>
      </c>
    </row>
    <row customHeight="1" ht="11.25">
      <c r="A143" s="374" t="s">
        <v>16</v>
      </c>
      <c r="B143" s="0" t="s">
        <v>3960</v>
      </c>
      <c r="C143" s="0" t="s">
        <v>3961</v>
      </c>
      <c r="D143" s="0" t="s">
        <v>3984</v>
      </c>
      <c r="E143" s="0" t="s">
        <v>3985</v>
      </c>
      <c r="F143" s="0" t="s">
        <v>3625</v>
      </c>
      <c r="G143" s="0" t="s">
        <v>3986</v>
      </c>
    </row>
    <row customHeight="1" ht="11.25">
      <c r="A144" s="374" t="s">
        <v>16</v>
      </c>
      <c r="B144" s="0" t="s">
        <v>3960</v>
      </c>
      <c r="C144" s="0" t="s">
        <v>3961</v>
      </c>
      <c r="D144" s="0" t="s">
        <v>3987</v>
      </c>
      <c r="E144" s="0" t="s">
        <v>3988</v>
      </c>
      <c r="F144" s="0" t="s">
        <v>3625</v>
      </c>
      <c r="G144" s="0" t="s">
        <v>3989</v>
      </c>
    </row>
    <row customHeight="1" ht="11.25">
      <c r="A145" s="374" t="s">
        <v>16</v>
      </c>
      <c r="B145" s="0" t="s">
        <v>3960</v>
      </c>
      <c r="C145" s="0" t="s">
        <v>3961</v>
      </c>
      <c r="D145" s="0" t="s">
        <v>3990</v>
      </c>
      <c r="E145" s="0" t="s">
        <v>3991</v>
      </c>
      <c r="F145" s="0" t="s">
        <v>3625</v>
      </c>
      <c r="G145" s="0" t="s">
        <v>3992</v>
      </c>
    </row>
    <row customHeight="1" ht="11.25">
      <c r="A146" s="374" t="s">
        <v>16</v>
      </c>
      <c r="B146" s="0" t="s">
        <v>3960</v>
      </c>
      <c r="C146" s="0" t="s">
        <v>3961</v>
      </c>
      <c r="D146" s="0" t="s">
        <v>3993</v>
      </c>
      <c r="E146" s="0" t="s">
        <v>3994</v>
      </c>
      <c r="F146" s="0" t="s">
        <v>3625</v>
      </c>
      <c r="G146" s="0" t="s">
        <v>3995</v>
      </c>
    </row>
    <row customHeight="1" ht="11.25">
      <c r="A147" s="374" t="s">
        <v>16</v>
      </c>
      <c r="B147" s="0" t="s">
        <v>3960</v>
      </c>
      <c r="C147" s="0" t="s">
        <v>3961</v>
      </c>
      <c r="D147" s="0" t="s">
        <v>3996</v>
      </c>
      <c r="E147" s="0" t="s">
        <v>3997</v>
      </c>
      <c r="F147" s="0" t="s">
        <v>3625</v>
      </c>
      <c r="G147" s="0" t="s">
        <v>3998</v>
      </c>
    </row>
    <row customHeight="1" ht="11.25">
      <c r="A148" s="374" t="s">
        <v>16</v>
      </c>
      <c r="B148" s="0" t="s">
        <v>3960</v>
      </c>
      <c r="C148" s="0" t="s">
        <v>3961</v>
      </c>
      <c r="D148" s="0" t="s">
        <v>3999</v>
      </c>
      <c r="E148" s="0" t="s">
        <v>4000</v>
      </c>
      <c r="F148" s="0" t="s">
        <v>3625</v>
      </c>
      <c r="G148" s="0" t="s">
        <v>4001</v>
      </c>
    </row>
    <row customHeight="1" ht="11.25">
      <c r="A149" s="374" t="s">
        <v>16</v>
      </c>
      <c r="B149" s="0" t="s">
        <v>4002</v>
      </c>
      <c r="C149" s="0" t="s">
        <v>4003</v>
      </c>
      <c r="D149" s="0" t="s">
        <v>4002</v>
      </c>
      <c r="E149" s="0" t="s">
        <v>4003</v>
      </c>
      <c r="F149" s="0" t="s">
        <v>3622</v>
      </c>
      <c r="G149" s="0" t="s">
        <v>4004</v>
      </c>
    </row>
    <row customHeight="1" ht="11.25">
      <c r="A150" s="374" t="s">
        <v>16</v>
      </c>
      <c r="B150" s="0" t="s">
        <v>4002</v>
      </c>
      <c r="C150" s="0" t="s">
        <v>4003</v>
      </c>
      <c r="D150" s="0" t="s">
        <v>4005</v>
      </c>
      <c r="E150" s="0" t="s">
        <v>4006</v>
      </c>
      <c r="F150" s="0" t="s">
        <v>3625</v>
      </c>
      <c r="G150" s="0" t="s">
        <v>4007</v>
      </c>
    </row>
    <row customHeight="1" ht="11.25">
      <c r="A151" s="374" t="s">
        <v>16</v>
      </c>
      <c r="B151" s="0" t="s">
        <v>4002</v>
      </c>
      <c r="C151" s="0" t="s">
        <v>4003</v>
      </c>
      <c r="D151" s="0" t="s">
        <v>4008</v>
      </c>
      <c r="E151" s="0" t="s">
        <v>4009</v>
      </c>
      <c r="F151" s="0" t="s">
        <v>3625</v>
      </c>
      <c r="G151" s="0" t="s">
        <v>4010</v>
      </c>
    </row>
    <row customHeight="1" ht="11.25">
      <c r="A152" s="374" t="s">
        <v>16</v>
      </c>
      <c r="B152" s="0" t="s">
        <v>4002</v>
      </c>
      <c r="C152" s="0" t="s">
        <v>4003</v>
      </c>
      <c r="D152" s="0" t="s">
        <v>4011</v>
      </c>
      <c r="E152" s="0" t="s">
        <v>4012</v>
      </c>
      <c r="F152" s="0" t="s">
        <v>3625</v>
      </c>
      <c r="G152" s="0" t="s">
        <v>4013</v>
      </c>
    </row>
    <row customHeight="1" ht="11.25">
      <c r="A153" s="374" t="s">
        <v>16</v>
      </c>
      <c r="B153" s="0" t="s">
        <v>4002</v>
      </c>
      <c r="C153" s="0" t="s">
        <v>4003</v>
      </c>
      <c r="D153" s="0" t="s">
        <v>4014</v>
      </c>
      <c r="E153" s="0" t="s">
        <v>4015</v>
      </c>
      <c r="F153" s="0" t="s">
        <v>3625</v>
      </c>
      <c r="G153" s="0" t="s">
        <v>4016</v>
      </c>
    </row>
    <row customHeight="1" ht="11.25">
      <c r="A154" s="374" t="s">
        <v>16</v>
      </c>
      <c r="B154" s="0" t="s">
        <v>4002</v>
      </c>
      <c r="C154" s="0" t="s">
        <v>4003</v>
      </c>
      <c r="D154" s="0" t="s">
        <v>4017</v>
      </c>
      <c r="E154" s="0" t="s">
        <v>4018</v>
      </c>
      <c r="F154" s="0" t="s">
        <v>3625</v>
      </c>
      <c r="G154" s="0" t="s">
        <v>4019</v>
      </c>
    </row>
    <row customHeight="1" ht="11.25">
      <c r="A155" s="374" t="s">
        <v>16</v>
      </c>
      <c r="B155" s="0" t="s">
        <v>4002</v>
      </c>
      <c r="C155" s="0" t="s">
        <v>4003</v>
      </c>
      <c r="D155" s="0" t="s">
        <v>4020</v>
      </c>
      <c r="E155" s="0" t="s">
        <v>4021</v>
      </c>
      <c r="F155" s="0" t="s">
        <v>3625</v>
      </c>
      <c r="G155" s="0" t="s">
        <v>4022</v>
      </c>
    </row>
    <row customHeight="1" ht="11.25">
      <c r="A156" s="374" t="s">
        <v>16</v>
      </c>
      <c r="B156" s="0" t="s">
        <v>4002</v>
      </c>
      <c r="C156" s="0" t="s">
        <v>4003</v>
      </c>
      <c r="D156" s="0" t="s">
        <v>4023</v>
      </c>
      <c r="E156" s="0" t="s">
        <v>4024</v>
      </c>
      <c r="F156" s="0" t="s">
        <v>3625</v>
      </c>
      <c r="G156" s="0" t="s">
        <v>4025</v>
      </c>
    </row>
    <row customHeight="1" ht="11.25">
      <c r="A157" s="374" t="s">
        <v>16</v>
      </c>
      <c r="B157" s="0" t="s">
        <v>4002</v>
      </c>
      <c r="C157" s="0" t="s">
        <v>4003</v>
      </c>
      <c r="D157" s="0" t="s">
        <v>4026</v>
      </c>
      <c r="E157" s="0" t="s">
        <v>4027</v>
      </c>
      <c r="F157" s="0" t="s">
        <v>3625</v>
      </c>
      <c r="G157" s="0" t="s">
        <v>4028</v>
      </c>
    </row>
    <row customHeight="1" ht="11.25">
      <c r="A158" s="374" t="s">
        <v>16</v>
      </c>
      <c r="B158" s="0" t="s">
        <v>4002</v>
      </c>
      <c r="C158" s="0" t="s">
        <v>4003</v>
      </c>
      <c r="D158" s="0" t="s">
        <v>4029</v>
      </c>
      <c r="E158" s="0" t="s">
        <v>4030</v>
      </c>
      <c r="F158" s="0" t="s">
        <v>3625</v>
      </c>
      <c r="G158" s="0" t="s">
        <v>4031</v>
      </c>
    </row>
    <row customHeight="1" ht="11.25">
      <c r="A159" s="374" t="s">
        <v>16</v>
      </c>
      <c r="B159" s="0" t="s">
        <v>4002</v>
      </c>
      <c r="C159" s="0" t="s">
        <v>4003</v>
      </c>
      <c r="D159" s="0" t="s">
        <v>4032</v>
      </c>
      <c r="E159" s="0" t="s">
        <v>4033</v>
      </c>
      <c r="F159" s="0" t="s">
        <v>3625</v>
      </c>
      <c r="G159" s="0" t="s">
        <v>4034</v>
      </c>
    </row>
    <row customHeight="1" ht="11.25">
      <c r="A160" s="374" t="s">
        <v>16</v>
      </c>
      <c r="B160" s="0" t="s">
        <v>4002</v>
      </c>
      <c r="C160" s="0" t="s">
        <v>4003</v>
      </c>
      <c r="D160" s="0" t="s">
        <v>4035</v>
      </c>
      <c r="E160" s="0" t="s">
        <v>4036</v>
      </c>
      <c r="F160" s="0" t="s">
        <v>3625</v>
      </c>
      <c r="G160" s="0" t="s">
        <v>4037</v>
      </c>
    </row>
    <row customHeight="1" ht="11.25">
      <c r="A161" s="374" t="s">
        <v>16</v>
      </c>
      <c r="B161" s="0" t="s">
        <v>4002</v>
      </c>
      <c r="C161" s="0" t="s">
        <v>4003</v>
      </c>
      <c r="D161" s="0" t="s">
        <v>4038</v>
      </c>
      <c r="E161" s="0" t="s">
        <v>4039</v>
      </c>
      <c r="F161" s="0" t="s">
        <v>3625</v>
      </c>
      <c r="G161" s="0" t="s">
        <v>4040</v>
      </c>
    </row>
    <row customHeight="1" ht="11.25">
      <c r="A162" s="374" t="s">
        <v>16</v>
      </c>
      <c r="B162" s="0" t="s">
        <v>4041</v>
      </c>
      <c r="C162" s="0" t="s">
        <v>4042</v>
      </c>
      <c r="D162" s="0" t="s">
        <v>4041</v>
      </c>
      <c r="E162" s="0" t="s">
        <v>4042</v>
      </c>
      <c r="F162" s="0" t="s">
        <v>3622</v>
      </c>
      <c r="G162" s="0" t="s">
        <v>4043</v>
      </c>
    </row>
    <row customHeight="1" ht="11.25">
      <c r="A163" s="374" t="s">
        <v>16</v>
      </c>
      <c r="B163" s="0" t="s">
        <v>4041</v>
      </c>
      <c r="C163" s="0" t="s">
        <v>4042</v>
      </c>
      <c r="D163" s="0" t="s">
        <v>4044</v>
      </c>
      <c r="E163" s="0" t="s">
        <v>4045</v>
      </c>
      <c r="F163" s="0" t="s">
        <v>3638</v>
      </c>
      <c r="G163" s="0" t="s">
        <v>4046</v>
      </c>
    </row>
    <row customHeight="1" ht="11.25">
      <c r="A164" s="374" t="s">
        <v>16</v>
      </c>
      <c r="B164" s="0" t="s">
        <v>4041</v>
      </c>
      <c r="C164" s="0" t="s">
        <v>4042</v>
      </c>
      <c r="D164" s="0" t="s">
        <v>4047</v>
      </c>
      <c r="E164" s="0" t="s">
        <v>4048</v>
      </c>
      <c r="F164" s="0" t="s">
        <v>3638</v>
      </c>
      <c r="G164" s="0" t="s">
        <v>4049</v>
      </c>
    </row>
    <row customHeight="1" ht="11.25">
      <c r="A165" s="374" t="s">
        <v>16</v>
      </c>
      <c r="B165" s="0" t="s">
        <v>4041</v>
      </c>
      <c r="C165" s="0" t="s">
        <v>4042</v>
      </c>
      <c r="D165" s="0" t="s">
        <v>4050</v>
      </c>
      <c r="E165" s="0" t="s">
        <v>4051</v>
      </c>
      <c r="F165" s="0" t="s">
        <v>3638</v>
      </c>
      <c r="G165" s="0" t="s">
        <v>4052</v>
      </c>
    </row>
    <row customHeight="1" ht="11.25">
      <c r="A166" s="374" t="s">
        <v>16</v>
      </c>
      <c r="B166" s="0" t="s">
        <v>4041</v>
      </c>
      <c r="C166" s="0" t="s">
        <v>4042</v>
      </c>
      <c r="D166" s="0" t="s">
        <v>4053</v>
      </c>
      <c r="E166" s="0" t="s">
        <v>4054</v>
      </c>
      <c r="F166" s="0" t="s">
        <v>3625</v>
      </c>
      <c r="G166" s="0" t="s">
        <v>4055</v>
      </c>
    </row>
    <row customHeight="1" ht="11.25">
      <c r="A167" s="374" t="s">
        <v>16</v>
      </c>
      <c r="B167" s="0" t="s">
        <v>4041</v>
      </c>
      <c r="C167" s="0" t="s">
        <v>4042</v>
      </c>
      <c r="D167" s="0" t="s">
        <v>4056</v>
      </c>
      <c r="E167" s="0" t="s">
        <v>4057</v>
      </c>
      <c r="F167" s="0" t="s">
        <v>3625</v>
      </c>
      <c r="G167" s="0" t="s">
        <v>4058</v>
      </c>
    </row>
    <row customHeight="1" ht="11.25">
      <c r="A168" s="374" t="s">
        <v>16</v>
      </c>
      <c r="B168" s="0" t="s">
        <v>4041</v>
      </c>
      <c r="C168" s="0" t="s">
        <v>4042</v>
      </c>
      <c r="D168" s="0" t="s">
        <v>4059</v>
      </c>
      <c r="E168" s="0" t="s">
        <v>4060</v>
      </c>
      <c r="F168" s="0" t="s">
        <v>3625</v>
      </c>
      <c r="G168" s="0" t="s">
        <v>4061</v>
      </c>
    </row>
    <row customHeight="1" ht="11.25">
      <c r="A169" s="374" t="s">
        <v>16</v>
      </c>
      <c r="B169" s="0" t="s">
        <v>4041</v>
      </c>
      <c r="C169" s="0" t="s">
        <v>4042</v>
      </c>
      <c r="D169" s="0" t="s">
        <v>4062</v>
      </c>
      <c r="E169" s="0" t="s">
        <v>4063</v>
      </c>
      <c r="F169" s="0" t="s">
        <v>3625</v>
      </c>
      <c r="G169" s="0" t="s">
        <v>4064</v>
      </c>
    </row>
    <row customHeight="1" ht="11.25">
      <c r="A170" s="374" t="s">
        <v>16</v>
      </c>
      <c r="B170" s="0" t="s">
        <v>4041</v>
      </c>
      <c r="C170" s="0" t="s">
        <v>4042</v>
      </c>
      <c r="D170" s="0" t="s">
        <v>4065</v>
      </c>
      <c r="E170" s="0" t="s">
        <v>4066</v>
      </c>
      <c r="F170" s="0" t="s">
        <v>3625</v>
      </c>
      <c r="G170" s="0" t="s">
        <v>4067</v>
      </c>
    </row>
    <row customHeight="1" ht="11.25">
      <c r="A171" s="374" t="s">
        <v>16</v>
      </c>
      <c r="B171" s="0" t="s">
        <v>4041</v>
      </c>
      <c r="C171" s="0" t="s">
        <v>4042</v>
      </c>
      <c r="D171" s="0" t="s">
        <v>4068</v>
      </c>
      <c r="E171" s="0" t="s">
        <v>4069</v>
      </c>
      <c r="F171" s="0" t="s">
        <v>3625</v>
      </c>
      <c r="G171" s="0" t="s">
        <v>4070</v>
      </c>
    </row>
    <row customHeight="1" ht="11.25">
      <c r="A172" s="374" t="s">
        <v>16</v>
      </c>
      <c r="B172" s="0" t="s">
        <v>4041</v>
      </c>
      <c r="C172" s="0" t="s">
        <v>4042</v>
      </c>
      <c r="D172" s="0" t="s">
        <v>4071</v>
      </c>
      <c r="E172" s="0" t="s">
        <v>4072</v>
      </c>
      <c r="F172" s="0" t="s">
        <v>3625</v>
      </c>
      <c r="G172" s="0" t="s">
        <v>4073</v>
      </c>
    </row>
    <row customHeight="1" ht="11.25">
      <c r="A173" s="374" t="s">
        <v>16</v>
      </c>
      <c r="B173" s="0" t="s">
        <v>4041</v>
      </c>
      <c r="C173" s="0" t="s">
        <v>4042</v>
      </c>
      <c r="D173" s="0" t="s">
        <v>4074</v>
      </c>
      <c r="E173" s="0" t="s">
        <v>4075</v>
      </c>
      <c r="F173" s="0" t="s">
        <v>3625</v>
      </c>
      <c r="G173" s="0" t="s">
        <v>4076</v>
      </c>
    </row>
    <row customHeight="1" ht="11.25">
      <c r="A174" s="374" t="s">
        <v>16</v>
      </c>
      <c r="B174" s="0" t="s">
        <v>4041</v>
      </c>
      <c r="C174" s="0" t="s">
        <v>4042</v>
      </c>
      <c r="D174" s="0" t="s">
        <v>4077</v>
      </c>
      <c r="E174" s="0" t="s">
        <v>4078</v>
      </c>
      <c r="F174" s="0" t="s">
        <v>3625</v>
      </c>
      <c r="G174" s="0" t="s">
        <v>4079</v>
      </c>
    </row>
    <row customHeight="1" ht="11.25">
      <c r="A175" s="374" t="s">
        <v>16</v>
      </c>
      <c r="B175" s="0" t="s">
        <v>4041</v>
      </c>
      <c r="C175" s="0" t="s">
        <v>4042</v>
      </c>
      <c r="D175" s="0" t="s">
        <v>4080</v>
      </c>
      <c r="E175" s="0" t="s">
        <v>4081</v>
      </c>
      <c r="F175" s="0" t="s">
        <v>3625</v>
      </c>
      <c r="G175" s="0" t="s">
        <v>4082</v>
      </c>
    </row>
    <row customHeight="1" ht="11.25">
      <c r="A176" s="374" t="s">
        <v>16</v>
      </c>
      <c r="B176" s="0" t="s">
        <v>4083</v>
      </c>
      <c r="C176" s="0" t="s">
        <v>4084</v>
      </c>
      <c r="D176" s="0" t="s">
        <v>4083</v>
      </c>
      <c r="E176" s="0" t="s">
        <v>4084</v>
      </c>
      <c r="F176" s="0" t="s">
        <v>3622</v>
      </c>
      <c r="G176" s="0" t="s">
        <v>4085</v>
      </c>
    </row>
    <row customHeight="1" ht="11.25">
      <c r="A177" s="374" t="s">
        <v>16</v>
      </c>
      <c r="B177" s="0" t="s">
        <v>4083</v>
      </c>
      <c r="C177" s="0" t="s">
        <v>4084</v>
      </c>
      <c r="D177" s="0" t="s">
        <v>4086</v>
      </c>
      <c r="E177" s="0" t="s">
        <v>4087</v>
      </c>
      <c r="F177" s="0" t="s">
        <v>4088</v>
      </c>
      <c r="G177" s="0" t="s">
        <v>4089</v>
      </c>
    </row>
    <row customHeight="1" ht="11.25">
      <c r="A178" s="374" t="s">
        <v>16</v>
      </c>
      <c r="B178" s="0" t="s">
        <v>4083</v>
      </c>
      <c r="C178" s="0" t="s">
        <v>4084</v>
      </c>
      <c r="D178" s="0" t="s">
        <v>4090</v>
      </c>
      <c r="E178" s="0" t="s">
        <v>4091</v>
      </c>
      <c r="F178" s="0" t="s">
        <v>3625</v>
      </c>
      <c r="G178" s="0" t="s">
        <v>4092</v>
      </c>
    </row>
    <row customHeight="1" ht="11.25">
      <c r="A179" s="374" t="s">
        <v>16</v>
      </c>
      <c r="B179" s="0" t="s">
        <v>4083</v>
      </c>
      <c r="C179" s="0" t="s">
        <v>4084</v>
      </c>
      <c r="D179" s="0" t="s">
        <v>3909</v>
      </c>
      <c r="E179" s="0" t="s">
        <v>4093</v>
      </c>
      <c r="F179" s="0" t="s">
        <v>3625</v>
      </c>
      <c r="G179" s="0" t="s">
        <v>4094</v>
      </c>
    </row>
    <row customHeight="1" ht="11.25">
      <c r="A180" s="374" t="s">
        <v>16</v>
      </c>
      <c r="B180" s="0" t="s">
        <v>4083</v>
      </c>
      <c r="C180" s="0" t="s">
        <v>4084</v>
      </c>
      <c r="D180" s="0" t="s">
        <v>4095</v>
      </c>
      <c r="E180" s="0" t="s">
        <v>4096</v>
      </c>
      <c r="F180" s="0" t="s">
        <v>3625</v>
      </c>
      <c r="G180" s="0" t="s">
        <v>4097</v>
      </c>
    </row>
    <row customHeight="1" ht="11.25">
      <c r="A181" s="374" t="s">
        <v>16</v>
      </c>
      <c r="B181" s="0" t="s">
        <v>4083</v>
      </c>
      <c r="C181" s="0" t="s">
        <v>4084</v>
      </c>
      <c r="D181" s="0" t="s">
        <v>4098</v>
      </c>
      <c r="E181" s="0" t="s">
        <v>4099</v>
      </c>
      <c r="F181" s="0" t="s">
        <v>3625</v>
      </c>
      <c r="G181" s="0" t="s">
        <v>4100</v>
      </c>
    </row>
    <row customHeight="1" ht="11.25">
      <c r="A182" s="374" t="s">
        <v>16</v>
      </c>
      <c r="B182" s="0" t="s">
        <v>4083</v>
      </c>
      <c r="C182" s="0" t="s">
        <v>4084</v>
      </c>
      <c r="D182" s="0" t="s">
        <v>4101</v>
      </c>
      <c r="E182" s="0" t="s">
        <v>4102</v>
      </c>
      <c r="F182" s="0" t="s">
        <v>3625</v>
      </c>
      <c r="G182" s="0" t="s">
        <v>4103</v>
      </c>
    </row>
    <row customHeight="1" ht="11.25">
      <c r="A183" s="374" t="s">
        <v>16</v>
      </c>
      <c r="B183" s="0" t="s">
        <v>4083</v>
      </c>
      <c r="C183" s="0" t="s">
        <v>4084</v>
      </c>
      <c r="D183" s="0" t="s">
        <v>4104</v>
      </c>
      <c r="E183" s="0" t="s">
        <v>4105</v>
      </c>
      <c r="F183" s="0" t="s">
        <v>3625</v>
      </c>
      <c r="G183" s="0" t="s">
        <v>4106</v>
      </c>
    </row>
    <row customHeight="1" ht="11.25">
      <c r="A184" s="374" t="s">
        <v>16</v>
      </c>
      <c r="B184" s="0" t="s">
        <v>4083</v>
      </c>
      <c r="C184" s="0" t="s">
        <v>4084</v>
      </c>
      <c r="D184" s="0" t="s">
        <v>4107</v>
      </c>
      <c r="E184" s="0" t="s">
        <v>4108</v>
      </c>
      <c r="F184" s="0" t="s">
        <v>3625</v>
      </c>
      <c r="G184" s="0" t="s">
        <v>4109</v>
      </c>
    </row>
    <row customHeight="1" ht="11.25">
      <c r="A185" s="374" t="s">
        <v>16</v>
      </c>
      <c r="B185" s="0" t="s">
        <v>4083</v>
      </c>
      <c r="C185" s="0" t="s">
        <v>4084</v>
      </c>
      <c r="D185" s="0" t="s">
        <v>4110</v>
      </c>
      <c r="E185" s="0" t="s">
        <v>4111</v>
      </c>
      <c r="F185" s="0" t="s">
        <v>3625</v>
      </c>
      <c r="G185" s="0" t="s">
        <v>4112</v>
      </c>
    </row>
    <row customHeight="1" ht="11.25">
      <c r="A186" s="374" t="s">
        <v>16</v>
      </c>
      <c r="B186" s="0" t="s">
        <v>4113</v>
      </c>
      <c r="C186" s="0" t="s">
        <v>4114</v>
      </c>
      <c r="D186" s="0" t="s">
        <v>4113</v>
      </c>
      <c r="E186" s="0" t="s">
        <v>4114</v>
      </c>
      <c r="F186" s="0" t="s">
        <v>3622</v>
      </c>
      <c r="G186" s="0" t="s">
        <v>4115</v>
      </c>
    </row>
    <row customHeight="1" ht="11.25">
      <c r="A187" s="374" t="s">
        <v>16</v>
      </c>
      <c r="B187" s="0" t="s">
        <v>4113</v>
      </c>
      <c r="C187" s="0" t="s">
        <v>4114</v>
      </c>
      <c r="D187" s="0" t="s">
        <v>4116</v>
      </c>
      <c r="E187" s="0" t="s">
        <v>4117</v>
      </c>
      <c r="F187" s="0" t="s">
        <v>3625</v>
      </c>
      <c r="G187" s="0" t="s">
        <v>4118</v>
      </c>
    </row>
    <row customHeight="1" ht="11.25">
      <c r="A188" s="374" t="s">
        <v>16</v>
      </c>
      <c r="B188" s="0" t="s">
        <v>4113</v>
      </c>
      <c r="C188" s="0" t="s">
        <v>4114</v>
      </c>
      <c r="D188" s="0" t="s">
        <v>4119</v>
      </c>
      <c r="E188" s="0" t="s">
        <v>4120</v>
      </c>
      <c r="F188" s="0" t="s">
        <v>3625</v>
      </c>
      <c r="G188" s="0" t="s">
        <v>4121</v>
      </c>
    </row>
    <row customHeight="1" ht="11.25">
      <c r="A189" s="374" t="s">
        <v>16</v>
      </c>
      <c r="B189" s="0" t="s">
        <v>4113</v>
      </c>
      <c r="C189" s="0" t="s">
        <v>4114</v>
      </c>
      <c r="D189" s="0" t="s">
        <v>4122</v>
      </c>
      <c r="E189" s="0" t="s">
        <v>4123</v>
      </c>
      <c r="F189" s="0" t="s">
        <v>3625</v>
      </c>
      <c r="G189" s="0" t="s">
        <v>4124</v>
      </c>
    </row>
    <row customHeight="1" ht="11.25">
      <c r="A190" s="374" t="s">
        <v>16</v>
      </c>
      <c r="B190" s="0" t="s">
        <v>4113</v>
      </c>
      <c r="C190" s="0" t="s">
        <v>4114</v>
      </c>
      <c r="D190" s="0" t="s">
        <v>4125</v>
      </c>
      <c r="E190" s="0" t="s">
        <v>4126</v>
      </c>
      <c r="F190" s="0" t="s">
        <v>3625</v>
      </c>
      <c r="G190" s="0" t="s">
        <v>4127</v>
      </c>
    </row>
    <row customHeight="1" ht="11.25">
      <c r="A191" s="374" t="s">
        <v>16</v>
      </c>
      <c r="B191" s="0" t="s">
        <v>4113</v>
      </c>
      <c r="C191" s="0" t="s">
        <v>4114</v>
      </c>
      <c r="D191" s="0" t="s">
        <v>4128</v>
      </c>
      <c r="E191" s="0" t="s">
        <v>4129</v>
      </c>
      <c r="F191" s="0" t="s">
        <v>3625</v>
      </c>
      <c r="G191" s="0" t="s">
        <v>4130</v>
      </c>
    </row>
    <row customHeight="1" ht="11.25">
      <c r="A192" s="374" t="s">
        <v>16</v>
      </c>
      <c r="B192" s="0" t="s">
        <v>4113</v>
      </c>
      <c r="C192" s="0" t="s">
        <v>4114</v>
      </c>
      <c r="D192" s="0" t="s">
        <v>4131</v>
      </c>
      <c r="E192" s="0" t="s">
        <v>4132</v>
      </c>
      <c r="F192" s="0" t="s">
        <v>3625</v>
      </c>
      <c r="G192" s="0" t="s">
        <v>4133</v>
      </c>
    </row>
    <row customHeight="1" ht="11.25">
      <c r="A193" s="374" t="s">
        <v>16</v>
      </c>
      <c r="B193" s="0" t="s">
        <v>4113</v>
      </c>
      <c r="C193" s="0" t="s">
        <v>4114</v>
      </c>
      <c r="D193" s="0" t="s">
        <v>4134</v>
      </c>
      <c r="E193" s="0" t="s">
        <v>4135</v>
      </c>
      <c r="F193" s="0" t="s">
        <v>3625</v>
      </c>
      <c r="G193" s="0" t="s">
        <v>4136</v>
      </c>
    </row>
    <row customHeight="1" ht="11.25">
      <c r="A194" s="374" t="s">
        <v>16</v>
      </c>
      <c r="B194" s="0" t="s">
        <v>4113</v>
      </c>
      <c r="C194" s="0" t="s">
        <v>4114</v>
      </c>
      <c r="D194" s="0" t="s">
        <v>4137</v>
      </c>
      <c r="E194" s="0" t="s">
        <v>4138</v>
      </c>
      <c r="F194" s="0" t="s">
        <v>3625</v>
      </c>
      <c r="G194" s="0" t="s">
        <v>4139</v>
      </c>
    </row>
    <row customHeight="1" ht="11.25">
      <c r="A195" s="374" t="s">
        <v>16</v>
      </c>
      <c r="B195" s="0" t="s">
        <v>4140</v>
      </c>
      <c r="C195" s="0" t="s">
        <v>4141</v>
      </c>
      <c r="D195" s="0" t="s">
        <v>4140</v>
      </c>
      <c r="E195" s="0" t="s">
        <v>4141</v>
      </c>
      <c r="F195" s="0" t="s">
        <v>3622</v>
      </c>
      <c r="G195" s="0" t="s">
        <v>4142</v>
      </c>
    </row>
    <row customHeight="1" ht="11.25">
      <c r="A196" s="374" t="s">
        <v>16</v>
      </c>
      <c r="B196" s="0" t="s">
        <v>4140</v>
      </c>
      <c r="C196" s="0" t="s">
        <v>4141</v>
      </c>
      <c r="D196" s="0" t="s">
        <v>4143</v>
      </c>
      <c r="E196" s="0" t="s">
        <v>4144</v>
      </c>
      <c r="F196" s="0" t="s">
        <v>3625</v>
      </c>
      <c r="G196" s="0" t="s">
        <v>4145</v>
      </c>
    </row>
    <row customHeight="1" ht="11.25">
      <c r="A197" s="374" t="s">
        <v>16</v>
      </c>
      <c r="B197" s="0" t="s">
        <v>4140</v>
      </c>
      <c r="C197" s="0" t="s">
        <v>4141</v>
      </c>
      <c r="D197" s="0" t="s">
        <v>4146</v>
      </c>
      <c r="E197" s="0" t="s">
        <v>4147</v>
      </c>
      <c r="F197" s="0" t="s">
        <v>3625</v>
      </c>
      <c r="G197" s="0" t="s">
        <v>4148</v>
      </c>
    </row>
    <row customHeight="1" ht="11.25">
      <c r="A198" s="374" t="s">
        <v>16</v>
      </c>
      <c r="B198" s="0" t="s">
        <v>4140</v>
      </c>
      <c r="C198" s="0" t="s">
        <v>4141</v>
      </c>
      <c r="D198" s="0" t="s">
        <v>4149</v>
      </c>
      <c r="E198" s="0" t="s">
        <v>4150</v>
      </c>
      <c r="F198" s="0" t="s">
        <v>3625</v>
      </c>
      <c r="G198" s="0" t="s">
        <v>4151</v>
      </c>
    </row>
    <row customHeight="1" ht="11.25">
      <c r="A199" s="374" t="s">
        <v>16</v>
      </c>
      <c r="B199" s="0" t="s">
        <v>4140</v>
      </c>
      <c r="C199" s="0" t="s">
        <v>4141</v>
      </c>
      <c r="D199" s="0" t="s">
        <v>4152</v>
      </c>
      <c r="E199" s="0" t="s">
        <v>4153</v>
      </c>
      <c r="F199" s="0" t="s">
        <v>3625</v>
      </c>
      <c r="G199" s="0" t="s">
        <v>4154</v>
      </c>
    </row>
    <row customHeight="1" ht="11.25">
      <c r="A200" s="374" t="s">
        <v>16</v>
      </c>
      <c r="B200" s="0" t="s">
        <v>4140</v>
      </c>
      <c r="C200" s="0" t="s">
        <v>4141</v>
      </c>
      <c r="D200" s="0" t="s">
        <v>4155</v>
      </c>
      <c r="E200" s="0" t="s">
        <v>4156</v>
      </c>
      <c r="F200" s="0" t="s">
        <v>3625</v>
      </c>
      <c r="G200" s="0" t="s">
        <v>4157</v>
      </c>
    </row>
    <row customHeight="1" ht="11.25">
      <c r="A201" s="374" t="s">
        <v>16</v>
      </c>
      <c r="B201" s="0" t="s">
        <v>4140</v>
      </c>
      <c r="C201" s="0" t="s">
        <v>4141</v>
      </c>
      <c r="D201" s="0" t="s">
        <v>4158</v>
      </c>
      <c r="E201" s="0" t="s">
        <v>4159</v>
      </c>
      <c r="F201" s="0" t="s">
        <v>3625</v>
      </c>
      <c r="G201" s="0" t="s">
        <v>4160</v>
      </c>
    </row>
    <row customHeight="1" ht="11.25">
      <c r="A202" s="374" t="s">
        <v>16</v>
      </c>
      <c r="B202" s="0" t="s">
        <v>4140</v>
      </c>
      <c r="C202" s="0" t="s">
        <v>4141</v>
      </c>
      <c r="D202" s="0" t="s">
        <v>4161</v>
      </c>
      <c r="E202" s="0" t="s">
        <v>4162</v>
      </c>
      <c r="F202" s="0" t="s">
        <v>3625</v>
      </c>
      <c r="G202" s="0" t="s">
        <v>4163</v>
      </c>
    </row>
    <row customHeight="1" ht="11.25">
      <c r="A203" s="374" t="s">
        <v>16</v>
      </c>
      <c r="B203" s="0" t="s">
        <v>4140</v>
      </c>
      <c r="C203" s="0" t="s">
        <v>4141</v>
      </c>
      <c r="D203" s="0" t="s">
        <v>4164</v>
      </c>
      <c r="E203" s="0" t="s">
        <v>4165</v>
      </c>
      <c r="F203" s="0" t="s">
        <v>3625</v>
      </c>
      <c r="G203" s="0" t="s">
        <v>4166</v>
      </c>
    </row>
    <row customHeight="1" ht="11.25">
      <c r="A204" s="374" t="s">
        <v>16</v>
      </c>
      <c r="B204" s="0" t="s">
        <v>4140</v>
      </c>
      <c r="C204" s="0" t="s">
        <v>4141</v>
      </c>
      <c r="D204" s="0" t="s">
        <v>4167</v>
      </c>
      <c r="E204" s="0" t="s">
        <v>4168</v>
      </c>
      <c r="F204" s="0" t="s">
        <v>3625</v>
      </c>
      <c r="G204" s="0" t="s">
        <v>4169</v>
      </c>
    </row>
    <row customHeight="1" ht="11.25">
      <c r="A205" s="374" t="s">
        <v>16</v>
      </c>
      <c r="B205" s="0" t="s">
        <v>4140</v>
      </c>
      <c r="C205" s="0" t="s">
        <v>4141</v>
      </c>
      <c r="D205" s="0" t="s">
        <v>4170</v>
      </c>
      <c r="E205" s="0" t="s">
        <v>4171</v>
      </c>
      <c r="F205" s="0" t="s">
        <v>3625</v>
      </c>
      <c r="G205" s="0" t="s">
        <v>4172</v>
      </c>
    </row>
    <row customHeight="1" ht="11.25">
      <c r="A206" s="374" t="s">
        <v>16</v>
      </c>
      <c r="B206" s="0" t="s">
        <v>4140</v>
      </c>
      <c r="C206" s="0" t="s">
        <v>4141</v>
      </c>
      <c r="D206" s="0" t="s">
        <v>4173</v>
      </c>
      <c r="E206" s="0" t="s">
        <v>4174</v>
      </c>
      <c r="F206" s="0" t="s">
        <v>3625</v>
      </c>
      <c r="G206" s="0" t="s">
        <v>4175</v>
      </c>
    </row>
    <row customHeight="1" ht="11.25">
      <c r="A207" s="374" t="s">
        <v>16</v>
      </c>
      <c r="B207" s="0" t="s">
        <v>4140</v>
      </c>
      <c r="C207" s="0" t="s">
        <v>4141</v>
      </c>
      <c r="D207" s="0" t="s">
        <v>4176</v>
      </c>
      <c r="E207" s="0" t="s">
        <v>4177</v>
      </c>
      <c r="F207" s="0" t="s">
        <v>3625</v>
      </c>
      <c r="G207" s="0" t="s">
        <v>4178</v>
      </c>
    </row>
    <row customHeight="1" ht="11.25">
      <c r="A208" s="374" t="s">
        <v>16</v>
      </c>
      <c r="B208" s="0" t="s">
        <v>4140</v>
      </c>
      <c r="C208" s="0" t="s">
        <v>4141</v>
      </c>
      <c r="D208" s="0" t="s">
        <v>4179</v>
      </c>
      <c r="E208" s="0" t="s">
        <v>4180</v>
      </c>
      <c r="F208" s="0" t="s">
        <v>3625</v>
      </c>
      <c r="G208" s="0" t="s">
        <v>4181</v>
      </c>
    </row>
    <row customHeight="1" ht="11.25">
      <c r="A209" s="374" t="s">
        <v>16</v>
      </c>
      <c r="B209" s="0" t="s">
        <v>4140</v>
      </c>
      <c r="C209" s="0" t="s">
        <v>4141</v>
      </c>
      <c r="D209" s="0" t="s">
        <v>4182</v>
      </c>
      <c r="E209" s="0" t="s">
        <v>4183</v>
      </c>
      <c r="F209" s="0" t="s">
        <v>3625</v>
      </c>
      <c r="G209" s="0" t="s">
        <v>4184</v>
      </c>
    </row>
    <row customHeight="1" ht="11.25">
      <c r="A210" s="374" t="s">
        <v>16</v>
      </c>
      <c r="B210" s="0" t="s">
        <v>4140</v>
      </c>
      <c r="C210" s="0" t="s">
        <v>4141</v>
      </c>
      <c r="D210" s="0" t="s">
        <v>4185</v>
      </c>
      <c r="E210" s="0" t="s">
        <v>4186</v>
      </c>
      <c r="F210" s="0" t="s">
        <v>3625</v>
      </c>
      <c r="G210" s="0" t="s">
        <v>4187</v>
      </c>
    </row>
    <row customHeight="1" ht="11.25">
      <c r="A211" s="374" t="s">
        <v>16</v>
      </c>
      <c r="B211" s="0" t="s">
        <v>4188</v>
      </c>
      <c r="C211" s="0" t="s">
        <v>4189</v>
      </c>
      <c r="D211" s="0" t="s">
        <v>4188</v>
      </c>
      <c r="E211" s="0" t="s">
        <v>4189</v>
      </c>
      <c r="F211" s="0" t="s">
        <v>3622</v>
      </c>
      <c r="G211" s="0" t="s">
        <v>4190</v>
      </c>
    </row>
    <row customHeight="1" ht="11.25">
      <c r="A212" s="374" t="s">
        <v>16</v>
      </c>
      <c r="B212" s="0" t="s">
        <v>4188</v>
      </c>
      <c r="C212" s="0" t="s">
        <v>4189</v>
      </c>
      <c r="D212" s="0" t="s">
        <v>4191</v>
      </c>
      <c r="E212" s="0" t="s">
        <v>4192</v>
      </c>
      <c r="F212" s="0" t="s">
        <v>3625</v>
      </c>
      <c r="G212" s="0" t="s">
        <v>4193</v>
      </c>
    </row>
    <row customHeight="1" ht="11.25">
      <c r="A213" s="374" t="s">
        <v>16</v>
      </c>
      <c r="B213" s="0" t="s">
        <v>4188</v>
      </c>
      <c r="C213" s="0" t="s">
        <v>4189</v>
      </c>
      <c r="D213" s="0" t="s">
        <v>4194</v>
      </c>
      <c r="E213" s="0" t="s">
        <v>4195</v>
      </c>
      <c r="F213" s="0" t="s">
        <v>3625</v>
      </c>
      <c r="G213" s="0" t="s">
        <v>4196</v>
      </c>
    </row>
    <row customHeight="1" ht="11.25">
      <c r="A214" s="374" t="s">
        <v>16</v>
      </c>
      <c r="B214" s="0" t="s">
        <v>4188</v>
      </c>
      <c r="C214" s="0" t="s">
        <v>4189</v>
      </c>
      <c r="D214" s="0" t="s">
        <v>4197</v>
      </c>
      <c r="E214" s="0" t="s">
        <v>4198</v>
      </c>
      <c r="F214" s="0" t="s">
        <v>3625</v>
      </c>
      <c r="G214" s="0" t="s">
        <v>4199</v>
      </c>
    </row>
    <row customHeight="1" ht="11.25">
      <c r="A215" s="374" t="s">
        <v>16</v>
      </c>
      <c r="B215" s="0" t="s">
        <v>4188</v>
      </c>
      <c r="C215" s="0" t="s">
        <v>4189</v>
      </c>
      <c r="D215" s="0" t="s">
        <v>4200</v>
      </c>
      <c r="E215" s="0" t="s">
        <v>4201</v>
      </c>
      <c r="F215" s="0" t="s">
        <v>3625</v>
      </c>
      <c r="G215" s="0" t="s">
        <v>4202</v>
      </c>
    </row>
    <row customHeight="1" ht="11.25">
      <c r="A216" s="374" t="s">
        <v>16</v>
      </c>
      <c r="B216" s="0" t="s">
        <v>4188</v>
      </c>
      <c r="C216" s="0" t="s">
        <v>4189</v>
      </c>
      <c r="D216" s="0" t="s">
        <v>4203</v>
      </c>
      <c r="E216" s="0" t="s">
        <v>4204</v>
      </c>
      <c r="F216" s="0" t="s">
        <v>3625</v>
      </c>
      <c r="G216" s="0" t="s">
        <v>4205</v>
      </c>
    </row>
    <row customHeight="1" ht="11.25">
      <c r="A217" s="374" t="s">
        <v>16</v>
      </c>
      <c r="B217" s="0" t="s">
        <v>4188</v>
      </c>
      <c r="C217" s="0" t="s">
        <v>4189</v>
      </c>
      <c r="D217" s="0" t="s">
        <v>4206</v>
      </c>
      <c r="E217" s="0" t="s">
        <v>4207</v>
      </c>
      <c r="F217" s="0" t="s">
        <v>3625</v>
      </c>
      <c r="G217" s="0" t="s">
        <v>4208</v>
      </c>
    </row>
    <row customHeight="1" ht="11.25">
      <c r="A218" s="374" t="s">
        <v>16</v>
      </c>
      <c r="B218" s="0" t="s">
        <v>4188</v>
      </c>
      <c r="C218" s="0" t="s">
        <v>4189</v>
      </c>
      <c r="D218" s="0" t="s">
        <v>4209</v>
      </c>
      <c r="E218" s="0" t="s">
        <v>4210</v>
      </c>
      <c r="F218" s="0" t="s">
        <v>3625</v>
      </c>
      <c r="G218" s="0" t="s">
        <v>4211</v>
      </c>
    </row>
    <row customHeight="1" ht="11.25">
      <c r="A219" s="374" t="s">
        <v>16</v>
      </c>
      <c r="B219" s="0" t="s">
        <v>4212</v>
      </c>
      <c r="C219" s="0" t="s">
        <v>4213</v>
      </c>
      <c r="D219" s="0" t="s">
        <v>4212</v>
      </c>
      <c r="E219" s="0" t="s">
        <v>4213</v>
      </c>
      <c r="F219" s="0" t="s">
        <v>3622</v>
      </c>
      <c r="G219" s="0" t="s">
        <v>4214</v>
      </c>
    </row>
    <row customHeight="1" ht="11.25">
      <c r="A220" s="374" t="s">
        <v>16</v>
      </c>
      <c r="B220" s="0" t="s">
        <v>4212</v>
      </c>
      <c r="C220" s="0" t="s">
        <v>4213</v>
      </c>
      <c r="D220" s="0" t="s">
        <v>4215</v>
      </c>
      <c r="E220" s="0" t="s">
        <v>4216</v>
      </c>
      <c r="F220" s="0" t="s">
        <v>3638</v>
      </c>
      <c r="G220" s="0" t="s">
        <v>4217</v>
      </c>
    </row>
    <row customHeight="1" ht="11.25">
      <c r="A221" s="374" t="s">
        <v>16</v>
      </c>
      <c r="B221" s="0" t="s">
        <v>4212</v>
      </c>
      <c r="C221" s="0" t="s">
        <v>4213</v>
      </c>
      <c r="D221" s="0" t="s">
        <v>4218</v>
      </c>
      <c r="E221" s="0" t="s">
        <v>4219</v>
      </c>
      <c r="F221" s="0" t="s">
        <v>3625</v>
      </c>
      <c r="G221" s="0" t="s">
        <v>4220</v>
      </c>
    </row>
    <row customHeight="1" ht="11.25">
      <c r="A222" s="374" t="s">
        <v>16</v>
      </c>
      <c r="B222" s="0" t="s">
        <v>4212</v>
      </c>
      <c r="C222" s="0" t="s">
        <v>4213</v>
      </c>
      <c r="D222" s="0" t="s">
        <v>4221</v>
      </c>
      <c r="E222" s="0" t="s">
        <v>4222</v>
      </c>
      <c r="F222" s="0" t="s">
        <v>3625</v>
      </c>
      <c r="G222" s="0" t="s">
        <v>4223</v>
      </c>
    </row>
    <row customHeight="1" ht="11.25">
      <c r="A223" s="374" t="s">
        <v>16</v>
      </c>
      <c r="B223" s="0" t="s">
        <v>4212</v>
      </c>
      <c r="C223" s="0" t="s">
        <v>4213</v>
      </c>
      <c r="D223" s="0" t="s">
        <v>4224</v>
      </c>
      <c r="E223" s="0" t="s">
        <v>4225</v>
      </c>
      <c r="F223" s="0" t="s">
        <v>3625</v>
      </c>
      <c r="G223" s="0" t="s">
        <v>4226</v>
      </c>
    </row>
    <row customHeight="1" ht="11.25">
      <c r="A224" s="374" t="s">
        <v>16</v>
      </c>
      <c r="B224" s="0" t="s">
        <v>4212</v>
      </c>
      <c r="C224" s="0" t="s">
        <v>4213</v>
      </c>
      <c r="D224" s="0" t="s">
        <v>4227</v>
      </c>
      <c r="E224" s="0" t="s">
        <v>4228</v>
      </c>
      <c r="F224" s="0" t="s">
        <v>3625</v>
      </c>
      <c r="G224" s="0" t="s">
        <v>4229</v>
      </c>
    </row>
    <row customHeight="1" ht="11.25">
      <c r="A225" s="374" t="s">
        <v>16</v>
      </c>
      <c r="B225" s="0" t="s">
        <v>4212</v>
      </c>
      <c r="C225" s="0" t="s">
        <v>4213</v>
      </c>
      <c r="D225" s="0" t="s">
        <v>4230</v>
      </c>
      <c r="E225" s="0" t="s">
        <v>4231</v>
      </c>
      <c r="F225" s="0" t="s">
        <v>3625</v>
      </c>
      <c r="G225" s="0" t="s">
        <v>4232</v>
      </c>
    </row>
    <row customHeight="1" ht="11.25">
      <c r="A226" s="374" t="s">
        <v>16</v>
      </c>
      <c r="B226" s="0" t="s">
        <v>4212</v>
      </c>
      <c r="C226" s="0" t="s">
        <v>4213</v>
      </c>
      <c r="D226" s="0" t="s">
        <v>4233</v>
      </c>
      <c r="E226" s="0" t="s">
        <v>4234</v>
      </c>
      <c r="F226" s="0" t="s">
        <v>3625</v>
      </c>
      <c r="G226" s="0" t="s">
        <v>4235</v>
      </c>
    </row>
    <row customHeight="1" ht="11.25">
      <c r="A227" s="374" t="s">
        <v>16</v>
      </c>
      <c r="B227" s="0" t="s">
        <v>4212</v>
      </c>
      <c r="C227" s="0" t="s">
        <v>4213</v>
      </c>
      <c r="D227" s="0" t="s">
        <v>4236</v>
      </c>
      <c r="E227" s="0" t="s">
        <v>4237</v>
      </c>
      <c r="F227" s="0" t="s">
        <v>3625</v>
      </c>
      <c r="G227" s="0" t="s">
        <v>4238</v>
      </c>
    </row>
    <row customHeight="1" ht="11.25">
      <c r="A228" s="374" t="s">
        <v>16</v>
      </c>
      <c r="B228" s="0" t="s">
        <v>4212</v>
      </c>
      <c r="C228" s="0" t="s">
        <v>4213</v>
      </c>
      <c r="D228" s="0" t="s">
        <v>4239</v>
      </c>
      <c r="E228" s="0" t="s">
        <v>4240</v>
      </c>
      <c r="F228" s="0" t="s">
        <v>3625</v>
      </c>
      <c r="G228" s="0" t="s">
        <v>4241</v>
      </c>
    </row>
    <row customHeight="1" ht="11.25">
      <c r="A229" s="374" t="s">
        <v>16</v>
      </c>
      <c r="B229" s="0" t="s">
        <v>4212</v>
      </c>
      <c r="C229" s="0" t="s">
        <v>4213</v>
      </c>
      <c r="D229" s="0" t="s">
        <v>4242</v>
      </c>
      <c r="E229" s="0" t="s">
        <v>4243</v>
      </c>
      <c r="F229" s="0" t="s">
        <v>3625</v>
      </c>
      <c r="G229" s="0" t="s">
        <v>4244</v>
      </c>
    </row>
    <row customHeight="1" ht="11.25">
      <c r="A230" s="374" t="s">
        <v>16</v>
      </c>
      <c r="B230" s="0" t="s">
        <v>4212</v>
      </c>
      <c r="C230" s="0" t="s">
        <v>4213</v>
      </c>
      <c r="D230" s="0" t="s">
        <v>4245</v>
      </c>
      <c r="E230" s="0" t="s">
        <v>4246</v>
      </c>
      <c r="F230" s="0" t="s">
        <v>3625</v>
      </c>
      <c r="G230" s="0" t="s">
        <v>4247</v>
      </c>
    </row>
    <row customHeight="1" ht="11.25">
      <c r="A231" s="374" t="s">
        <v>16</v>
      </c>
      <c r="B231" s="0" t="s">
        <v>4212</v>
      </c>
      <c r="C231" s="0" t="s">
        <v>4213</v>
      </c>
      <c r="D231" s="0" t="s">
        <v>4248</v>
      </c>
      <c r="E231" s="0" t="s">
        <v>4249</v>
      </c>
      <c r="F231" s="0" t="s">
        <v>3625</v>
      </c>
      <c r="G231" s="0" t="s">
        <v>4250</v>
      </c>
    </row>
    <row customHeight="1" ht="11.25">
      <c r="A232" s="374" t="s">
        <v>16</v>
      </c>
      <c r="B232" s="0" t="s">
        <v>4212</v>
      </c>
      <c r="C232" s="0" t="s">
        <v>4213</v>
      </c>
      <c r="D232" s="0" t="s">
        <v>4251</v>
      </c>
      <c r="E232" s="0" t="s">
        <v>4252</v>
      </c>
      <c r="F232" s="0" t="s">
        <v>3625</v>
      </c>
      <c r="G232" s="0" t="s">
        <v>4253</v>
      </c>
    </row>
    <row customHeight="1" ht="11.25">
      <c r="A233" s="374" t="s">
        <v>16</v>
      </c>
      <c r="B233" s="0" t="s">
        <v>4212</v>
      </c>
      <c r="C233" s="0" t="s">
        <v>4213</v>
      </c>
      <c r="D233" s="0" t="s">
        <v>4254</v>
      </c>
      <c r="E233" s="0" t="s">
        <v>4255</v>
      </c>
      <c r="F233" s="0" t="s">
        <v>3625</v>
      </c>
      <c r="G233" s="0" t="s">
        <v>4256</v>
      </c>
    </row>
    <row customHeight="1" ht="11.25">
      <c r="A234" s="374" t="s">
        <v>16</v>
      </c>
      <c r="B234" s="0" t="s">
        <v>4212</v>
      </c>
      <c r="C234" s="0" t="s">
        <v>4213</v>
      </c>
      <c r="D234" s="0" t="s">
        <v>4257</v>
      </c>
      <c r="E234" s="0" t="s">
        <v>4258</v>
      </c>
      <c r="F234" s="0" t="s">
        <v>3625</v>
      </c>
      <c r="G234" s="0" t="s">
        <v>4259</v>
      </c>
    </row>
    <row customHeight="1" ht="11.25">
      <c r="A235" s="374" t="s">
        <v>16</v>
      </c>
      <c r="B235" s="0" t="s">
        <v>4212</v>
      </c>
      <c r="C235" s="0" t="s">
        <v>4213</v>
      </c>
      <c r="D235" s="0" t="s">
        <v>4260</v>
      </c>
      <c r="E235" s="0" t="s">
        <v>4261</v>
      </c>
      <c r="F235" s="0" t="s">
        <v>3625</v>
      </c>
      <c r="G235" s="0" t="s">
        <v>4262</v>
      </c>
    </row>
    <row customHeight="1" ht="11.25">
      <c r="A236" s="374" t="s">
        <v>16</v>
      </c>
      <c r="B236" s="0" t="s">
        <v>4212</v>
      </c>
      <c r="C236" s="0" t="s">
        <v>4213</v>
      </c>
      <c r="D236" s="0" t="s">
        <v>3897</v>
      </c>
      <c r="E236" s="0" t="s">
        <v>4263</v>
      </c>
      <c r="F236" s="0" t="s">
        <v>3625</v>
      </c>
      <c r="G236" s="0" t="s">
        <v>4264</v>
      </c>
    </row>
    <row customHeight="1" ht="11.25">
      <c r="A237" s="374" t="s">
        <v>16</v>
      </c>
      <c r="B237" s="0" t="s">
        <v>4265</v>
      </c>
      <c r="C237" s="0" t="s">
        <v>4266</v>
      </c>
      <c r="D237" s="0" t="s">
        <v>4265</v>
      </c>
      <c r="E237" s="0" t="s">
        <v>4266</v>
      </c>
      <c r="F237" s="0" t="s">
        <v>3622</v>
      </c>
      <c r="G237" s="0" t="s">
        <v>4267</v>
      </c>
    </row>
    <row customHeight="1" ht="11.25">
      <c r="A238" s="374" t="s">
        <v>16</v>
      </c>
      <c r="B238" s="0" t="s">
        <v>4265</v>
      </c>
      <c r="C238" s="0" t="s">
        <v>4266</v>
      </c>
      <c r="D238" s="0" t="s">
        <v>3675</v>
      </c>
      <c r="E238" s="0" t="s">
        <v>4268</v>
      </c>
      <c r="F238" s="0" t="s">
        <v>3625</v>
      </c>
      <c r="G238" s="0" t="s">
        <v>4269</v>
      </c>
    </row>
    <row customHeight="1" ht="11.25">
      <c r="A239" s="374" t="s">
        <v>16</v>
      </c>
      <c r="B239" s="0" t="s">
        <v>4265</v>
      </c>
      <c r="C239" s="0" t="s">
        <v>4266</v>
      </c>
      <c r="D239" s="0" t="s">
        <v>4270</v>
      </c>
      <c r="E239" s="0" t="s">
        <v>4271</v>
      </c>
      <c r="F239" s="0" t="s">
        <v>3625</v>
      </c>
      <c r="G239" s="0" t="s">
        <v>4272</v>
      </c>
    </row>
    <row customHeight="1" ht="11.25">
      <c r="A240" s="374" t="s">
        <v>16</v>
      </c>
      <c r="B240" s="0" t="s">
        <v>4265</v>
      </c>
      <c r="C240" s="0" t="s">
        <v>4266</v>
      </c>
      <c r="D240" s="0" t="s">
        <v>4273</v>
      </c>
      <c r="E240" s="0" t="s">
        <v>4274</v>
      </c>
      <c r="F240" s="0" t="s">
        <v>3625</v>
      </c>
      <c r="G240" s="0" t="s">
        <v>4275</v>
      </c>
    </row>
    <row customHeight="1" ht="11.25">
      <c r="A241" s="374" t="s">
        <v>16</v>
      </c>
      <c r="B241" s="0" t="s">
        <v>4265</v>
      </c>
      <c r="C241" s="0" t="s">
        <v>4266</v>
      </c>
      <c r="D241" s="0" t="s">
        <v>3641</v>
      </c>
      <c r="E241" s="0" t="s">
        <v>4276</v>
      </c>
      <c r="F241" s="0" t="s">
        <v>3625</v>
      </c>
      <c r="G241" s="0" t="s">
        <v>4277</v>
      </c>
    </row>
    <row customHeight="1" ht="11.25">
      <c r="A242" s="374" t="s">
        <v>16</v>
      </c>
      <c r="B242" s="0" t="s">
        <v>4265</v>
      </c>
      <c r="C242" s="0" t="s">
        <v>4266</v>
      </c>
      <c r="D242" s="0" t="s">
        <v>4278</v>
      </c>
      <c r="E242" s="0" t="s">
        <v>4279</v>
      </c>
      <c r="F242" s="0" t="s">
        <v>3625</v>
      </c>
      <c r="G242" s="0" t="s">
        <v>4280</v>
      </c>
    </row>
    <row customHeight="1" ht="11.25">
      <c r="A243" s="374" t="s">
        <v>16</v>
      </c>
      <c r="B243" s="0" t="s">
        <v>4265</v>
      </c>
      <c r="C243" s="0" t="s">
        <v>4266</v>
      </c>
      <c r="D243" s="0" t="s">
        <v>4281</v>
      </c>
      <c r="E243" s="0" t="s">
        <v>4282</v>
      </c>
      <c r="F243" s="0" t="s">
        <v>3625</v>
      </c>
      <c r="G243" s="0" t="s">
        <v>4283</v>
      </c>
    </row>
    <row customHeight="1" ht="11.25">
      <c r="A244" s="374" t="s">
        <v>16</v>
      </c>
      <c r="B244" s="0" t="s">
        <v>4265</v>
      </c>
      <c r="C244" s="0" t="s">
        <v>4266</v>
      </c>
      <c r="D244" s="0" t="s">
        <v>4284</v>
      </c>
      <c r="E244" s="0" t="s">
        <v>4285</v>
      </c>
      <c r="F244" s="0" t="s">
        <v>3625</v>
      </c>
      <c r="G244" s="0" t="s">
        <v>4286</v>
      </c>
    </row>
    <row customHeight="1" ht="11.25">
      <c r="A245" s="374" t="s">
        <v>16</v>
      </c>
      <c r="B245" s="0" t="s">
        <v>4265</v>
      </c>
      <c r="C245" s="0" t="s">
        <v>4266</v>
      </c>
      <c r="D245" s="0" t="s">
        <v>4287</v>
      </c>
      <c r="E245" s="0" t="s">
        <v>4288</v>
      </c>
      <c r="F245" s="0" t="s">
        <v>3625</v>
      </c>
      <c r="G245" s="0" t="s">
        <v>4289</v>
      </c>
    </row>
    <row customHeight="1" ht="11.25">
      <c r="A246" s="374" t="s">
        <v>16</v>
      </c>
      <c r="B246" s="0" t="s">
        <v>4265</v>
      </c>
      <c r="C246" s="0" t="s">
        <v>4266</v>
      </c>
      <c r="D246" s="0" t="s">
        <v>4290</v>
      </c>
      <c r="E246" s="0" t="s">
        <v>4291</v>
      </c>
      <c r="F246" s="0" t="s">
        <v>3625</v>
      </c>
      <c r="G246" s="0" t="s">
        <v>4292</v>
      </c>
    </row>
    <row customHeight="1" ht="11.25">
      <c r="A247" s="374" t="s">
        <v>16</v>
      </c>
      <c r="B247" s="0" t="s">
        <v>4265</v>
      </c>
      <c r="C247" s="0" t="s">
        <v>4266</v>
      </c>
      <c r="D247" s="0" t="s">
        <v>4293</v>
      </c>
      <c r="E247" s="0" t="s">
        <v>4294</v>
      </c>
      <c r="F247" s="0" t="s">
        <v>3625</v>
      </c>
      <c r="G247" s="0" t="s">
        <v>4295</v>
      </c>
    </row>
    <row customHeight="1" ht="11.25">
      <c r="A248" s="374" t="s">
        <v>16</v>
      </c>
      <c r="B248" s="0" t="s">
        <v>4265</v>
      </c>
      <c r="C248" s="0" t="s">
        <v>4266</v>
      </c>
      <c r="D248" s="0" t="s">
        <v>4296</v>
      </c>
      <c r="E248" s="0" t="s">
        <v>4297</v>
      </c>
      <c r="F248" s="0" t="s">
        <v>3625</v>
      </c>
      <c r="G248" s="0" t="s">
        <v>4298</v>
      </c>
    </row>
    <row customHeight="1" ht="11.25">
      <c r="A249" s="374" t="s">
        <v>16</v>
      </c>
      <c r="B249" s="0" t="s">
        <v>4265</v>
      </c>
      <c r="C249" s="0" t="s">
        <v>4266</v>
      </c>
      <c r="D249" s="0" t="s">
        <v>4299</v>
      </c>
      <c r="E249" s="0" t="s">
        <v>4300</v>
      </c>
      <c r="F249" s="0" t="s">
        <v>3625</v>
      </c>
      <c r="G249" s="0" t="s">
        <v>4301</v>
      </c>
    </row>
    <row customHeight="1" ht="11.25">
      <c r="A250" s="374" t="s">
        <v>16</v>
      </c>
      <c r="B250" s="0" t="s">
        <v>4265</v>
      </c>
      <c r="C250" s="0" t="s">
        <v>4266</v>
      </c>
      <c r="D250" s="0" t="s">
        <v>4302</v>
      </c>
      <c r="E250" s="0" t="s">
        <v>4303</v>
      </c>
      <c r="F250" s="0" t="s">
        <v>3625</v>
      </c>
      <c r="G250" s="0" t="s">
        <v>4304</v>
      </c>
    </row>
    <row customHeight="1" ht="11.25">
      <c r="A251" s="374" t="s">
        <v>16</v>
      </c>
      <c r="B251" s="0" t="s">
        <v>4265</v>
      </c>
      <c r="C251" s="0" t="s">
        <v>4266</v>
      </c>
      <c r="D251" s="0" t="s">
        <v>4305</v>
      </c>
      <c r="E251" s="0" t="s">
        <v>4306</v>
      </c>
      <c r="F251" s="0" t="s">
        <v>3625</v>
      </c>
      <c r="G251" s="0" t="s">
        <v>4307</v>
      </c>
    </row>
    <row customHeight="1" ht="11.25">
      <c r="A252" s="374" t="s">
        <v>16</v>
      </c>
      <c r="B252" s="0" t="s">
        <v>4265</v>
      </c>
      <c r="C252" s="0" t="s">
        <v>4266</v>
      </c>
      <c r="D252" s="0" t="s">
        <v>4308</v>
      </c>
      <c r="E252" s="0" t="s">
        <v>4309</v>
      </c>
      <c r="F252" s="0" t="s">
        <v>3625</v>
      </c>
      <c r="G252" s="0" t="s">
        <v>4310</v>
      </c>
    </row>
    <row customHeight="1" ht="11.25">
      <c r="A253" s="374" t="s">
        <v>16</v>
      </c>
      <c r="B253" s="0" t="s">
        <v>4265</v>
      </c>
      <c r="C253" s="0" t="s">
        <v>4266</v>
      </c>
      <c r="D253" s="0" t="s">
        <v>4311</v>
      </c>
      <c r="E253" s="0" t="s">
        <v>4312</v>
      </c>
      <c r="F253" s="0" t="s">
        <v>3625</v>
      </c>
      <c r="G253" s="0" t="s">
        <v>4313</v>
      </c>
    </row>
    <row customHeight="1" ht="11.25">
      <c r="A254" s="374" t="s">
        <v>16</v>
      </c>
      <c r="B254" s="0" t="s">
        <v>4265</v>
      </c>
      <c r="C254" s="0" t="s">
        <v>4266</v>
      </c>
      <c r="D254" s="0" t="s">
        <v>4314</v>
      </c>
      <c r="E254" s="0" t="s">
        <v>4315</v>
      </c>
      <c r="F254" s="0" t="s">
        <v>3625</v>
      </c>
      <c r="G254" s="0" t="s">
        <v>4316</v>
      </c>
    </row>
    <row customHeight="1" ht="11.25">
      <c r="A255" s="374" t="s">
        <v>16</v>
      </c>
      <c r="B255" s="0" t="s">
        <v>4265</v>
      </c>
      <c r="C255" s="0" t="s">
        <v>4266</v>
      </c>
      <c r="D255" s="0" t="s">
        <v>4317</v>
      </c>
      <c r="E255" s="0" t="s">
        <v>4318</v>
      </c>
      <c r="F255" s="0" t="s">
        <v>3625</v>
      </c>
      <c r="G255" s="0" t="s">
        <v>4319</v>
      </c>
    </row>
    <row customHeight="1" ht="11.25">
      <c r="A256" s="374" t="s">
        <v>16</v>
      </c>
      <c r="B256" s="0" t="s">
        <v>4265</v>
      </c>
      <c r="C256" s="0" t="s">
        <v>4266</v>
      </c>
      <c r="D256" s="0" t="s">
        <v>4320</v>
      </c>
      <c r="E256" s="0" t="s">
        <v>4321</v>
      </c>
      <c r="F256" s="0" t="s">
        <v>3625</v>
      </c>
      <c r="G256" s="0" t="s">
        <v>4322</v>
      </c>
    </row>
    <row customHeight="1" ht="11.25">
      <c r="A257" s="374" t="s">
        <v>16</v>
      </c>
      <c r="B257" s="0" t="s">
        <v>4265</v>
      </c>
      <c r="C257" s="0" t="s">
        <v>4266</v>
      </c>
      <c r="D257" s="0" t="s">
        <v>4323</v>
      </c>
      <c r="E257" s="0" t="s">
        <v>4324</v>
      </c>
      <c r="F257" s="0" t="s">
        <v>3625</v>
      </c>
      <c r="G257" s="0" t="s">
        <v>4325</v>
      </c>
    </row>
    <row customHeight="1" ht="11.25">
      <c r="A258" s="374" t="s">
        <v>16</v>
      </c>
      <c r="B258" s="0" t="s">
        <v>4265</v>
      </c>
      <c r="C258" s="0" t="s">
        <v>4266</v>
      </c>
      <c r="D258" s="0" t="s">
        <v>4326</v>
      </c>
      <c r="E258" s="0" t="s">
        <v>4327</v>
      </c>
      <c r="F258" s="0" t="s">
        <v>3625</v>
      </c>
      <c r="G258" s="0" t="s">
        <v>4328</v>
      </c>
    </row>
    <row customHeight="1" ht="11.25">
      <c r="A259" s="374" t="s">
        <v>16</v>
      </c>
      <c r="B259" s="0" t="s">
        <v>4265</v>
      </c>
      <c r="C259" s="0" t="s">
        <v>4266</v>
      </c>
      <c r="D259" s="0" t="s">
        <v>4329</v>
      </c>
      <c r="E259" s="0" t="s">
        <v>4330</v>
      </c>
      <c r="F259" s="0" t="s">
        <v>3625</v>
      </c>
      <c r="G259" s="0" t="s">
        <v>4331</v>
      </c>
    </row>
    <row customHeight="1" ht="11.25">
      <c r="A260" s="374" t="s">
        <v>16</v>
      </c>
      <c r="B260" s="0" t="s">
        <v>4265</v>
      </c>
      <c r="C260" s="0" t="s">
        <v>4266</v>
      </c>
      <c r="D260" s="0" t="s">
        <v>4332</v>
      </c>
      <c r="E260" s="0" t="s">
        <v>4333</v>
      </c>
      <c r="F260" s="0" t="s">
        <v>3625</v>
      </c>
      <c r="G260" s="0" t="s">
        <v>4334</v>
      </c>
    </row>
    <row customHeight="1" ht="11.25">
      <c r="A261" s="374" t="s">
        <v>16</v>
      </c>
      <c r="B261" s="0" t="s">
        <v>4265</v>
      </c>
      <c r="C261" s="0" t="s">
        <v>4266</v>
      </c>
      <c r="D261" s="0" t="s">
        <v>4335</v>
      </c>
      <c r="E261" s="0" t="s">
        <v>4336</v>
      </c>
      <c r="F261" s="0" t="s">
        <v>3625</v>
      </c>
      <c r="G261" s="0" t="s">
        <v>4337</v>
      </c>
    </row>
    <row customHeight="1" ht="11.25">
      <c r="A262" s="374" t="s">
        <v>16</v>
      </c>
      <c r="B262" s="0" t="s">
        <v>4338</v>
      </c>
      <c r="C262" s="0" t="s">
        <v>4339</v>
      </c>
      <c r="D262" s="0" t="s">
        <v>4338</v>
      </c>
      <c r="E262" s="0" t="s">
        <v>4339</v>
      </c>
      <c r="F262" s="0" t="s">
        <v>3622</v>
      </c>
      <c r="G262" s="0" t="s">
        <v>4340</v>
      </c>
    </row>
    <row customHeight="1" ht="11.25">
      <c r="A263" s="374" t="s">
        <v>16</v>
      </c>
      <c r="B263" s="0" t="s">
        <v>4338</v>
      </c>
      <c r="C263" s="0" t="s">
        <v>4339</v>
      </c>
      <c r="D263" s="0" t="s">
        <v>4341</v>
      </c>
      <c r="E263" s="0" t="s">
        <v>4342</v>
      </c>
      <c r="F263" s="0" t="s">
        <v>3638</v>
      </c>
      <c r="G263" s="0" t="s">
        <v>4343</v>
      </c>
    </row>
    <row customHeight="1" ht="11.25">
      <c r="A264" s="374" t="s">
        <v>16</v>
      </c>
      <c r="B264" s="0" t="s">
        <v>4338</v>
      </c>
      <c r="C264" s="0" t="s">
        <v>4339</v>
      </c>
      <c r="D264" s="0" t="s">
        <v>4344</v>
      </c>
      <c r="E264" s="0" t="s">
        <v>4345</v>
      </c>
      <c r="F264" s="0" t="s">
        <v>3638</v>
      </c>
      <c r="G264" s="0" t="s">
        <v>4346</v>
      </c>
    </row>
    <row customHeight="1" ht="11.25">
      <c r="A265" s="374" t="s">
        <v>16</v>
      </c>
      <c r="B265" s="0" t="s">
        <v>4338</v>
      </c>
      <c r="C265" s="0" t="s">
        <v>4339</v>
      </c>
      <c r="D265" s="0" t="s">
        <v>4347</v>
      </c>
      <c r="E265" s="0" t="s">
        <v>4348</v>
      </c>
      <c r="F265" s="0" t="s">
        <v>3625</v>
      </c>
      <c r="G265" s="0" t="s">
        <v>4349</v>
      </c>
    </row>
    <row customHeight="1" ht="11.25">
      <c r="A266" s="374" t="s">
        <v>16</v>
      </c>
      <c r="B266" s="0" t="s">
        <v>4338</v>
      </c>
      <c r="C266" s="0" t="s">
        <v>4339</v>
      </c>
      <c r="D266" s="0" t="s">
        <v>4350</v>
      </c>
      <c r="E266" s="0" t="s">
        <v>4351</v>
      </c>
      <c r="F266" s="0" t="s">
        <v>3625</v>
      </c>
      <c r="G266" s="0" t="s">
        <v>4352</v>
      </c>
    </row>
    <row customHeight="1" ht="11.25">
      <c r="A267" s="374" t="s">
        <v>16</v>
      </c>
      <c r="B267" s="0" t="s">
        <v>4338</v>
      </c>
      <c r="C267" s="0" t="s">
        <v>4339</v>
      </c>
      <c r="D267" s="0" t="s">
        <v>4353</v>
      </c>
      <c r="E267" s="0" t="s">
        <v>4354</v>
      </c>
      <c r="F267" s="0" t="s">
        <v>3625</v>
      </c>
      <c r="G267" s="0" t="s">
        <v>4355</v>
      </c>
    </row>
    <row customHeight="1" ht="11.25">
      <c r="A268" s="374" t="s">
        <v>16</v>
      </c>
      <c r="B268" s="0" t="s">
        <v>4338</v>
      </c>
      <c r="C268" s="0" t="s">
        <v>4339</v>
      </c>
      <c r="D268" s="0" t="s">
        <v>4356</v>
      </c>
      <c r="E268" s="0" t="s">
        <v>4357</v>
      </c>
      <c r="F268" s="0" t="s">
        <v>3625</v>
      </c>
      <c r="G268" s="0" t="s">
        <v>4358</v>
      </c>
    </row>
    <row customHeight="1" ht="11.25">
      <c r="A269" s="374" t="s">
        <v>16</v>
      </c>
      <c r="B269" s="0" t="s">
        <v>4338</v>
      </c>
      <c r="C269" s="0" t="s">
        <v>4339</v>
      </c>
      <c r="D269" s="0" t="s">
        <v>4359</v>
      </c>
      <c r="E269" s="0" t="s">
        <v>4360</v>
      </c>
      <c r="F269" s="0" t="s">
        <v>3625</v>
      </c>
      <c r="G269" s="0" t="s">
        <v>4361</v>
      </c>
    </row>
    <row customHeight="1" ht="11.25">
      <c r="A270" s="374" t="s">
        <v>16</v>
      </c>
      <c r="B270" s="0" t="s">
        <v>4338</v>
      </c>
      <c r="C270" s="0" t="s">
        <v>4339</v>
      </c>
      <c r="D270" s="0" t="s">
        <v>4362</v>
      </c>
      <c r="E270" s="0" t="s">
        <v>4363</v>
      </c>
      <c r="F270" s="0" t="s">
        <v>3625</v>
      </c>
      <c r="G270" s="0" t="s">
        <v>4364</v>
      </c>
    </row>
    <row customHeight="1" ht="11.25">
      <c r="A271" s="374" t="s">
        <v>16</v>
      </c>
      <c r="B271" s="0" t="s">
        <v>4338</v>
      </c>
      <c r="C271" s="0" t="s">
        <v>4339</v>
      </c>
      <c r="D271" s="0" t="s">
        <v>4365</v>
      </c>
      <c r="E271" s="0" t="s">
        <v>4366</v>
      </c>
      <c r="F271" s="0" t="s">
        <v>3625</v>
      </c>
      <c r="G271" s="0" t="s">
        <v>4367</v>
      </c>
    </row>
    <row customHeight="1" ht="11.25">
      <c r="A272" s="374" t="s">
        <v>16</v>
      </c>
      <c r="B272" s="0" t="s">
        <v>4338</v>
      </c>
      <c r="C272" s="0" t="s">
        <v>4339</v>
      </c>
      <c r="D272" s="0" t="s">
        <v>4368</v>
      </c>
      <c r="E272" s="0" t="s">
        <v>4369</v>
      </c>
      <c r="F272" s="0" t="s">
        <v>3625</v>
      </c>
      <c r="G272" s="0" t="s">
        <v>4370</v>
      </c>
    </row>
    <row customHeight="1" ht="11.25">
      <c r="A273" s="374" t="s">
        <v>16</v>
      </c>
      <c r="B273" s="0" t="s">
        <v>4338</v>
      </c>
      <c r="C273" s="0" t="s">
        <v>4339</v>
      </c>
      <c r="D273" s="0" t="s">
        <v>4371</v>
      </c>
      <c r="E273" s="0" t="s">
        <v>4372</v>
      </c>
      <c r="F273" s="0" t="s">
        <v>3625</v>
      </c>
      <c r="G273" s="0" t="s">
        <v>4373</v>
      </c>
    </row>
    <row customHeight="1" ht="11.25">
      <c r="A274" s="374" t="s">
        <v>16</v>
      </c>
      <c r="B274" s="0" t="s">
        <v>4338</v>
      </c>
      <c r="C274" s="0" t="s">
        <v>4339</v>
      </c>
      <c r="D274" s="0" t="s">
        <v>4374</v>
      </c>
      <c r="E274" s="0" t="s">
        <v>4375</v>
      </c>
      <c r="F274" s="0" t="s">
        <v>3625</v>
      </c>
      <c r="G274" s="0" t="s">
        <v>4376</v>
      </c>
    </row>
    <row customHeight="1" ht="11.25">
      <c r="A275" s="374" t="s">
        <v>16</v>
      </c>
      <c r="B275" s="0" t="s">
        <v>4338</v>
      </c>
      <c r="C275" s="0" t="s">
        <v>4339</v>
      </c>
      <c r="D275" s="0" t="s">
        <v>4377</v>
      </c>
      <c r="E275" s="0" t="s">
        <v>4378</v>
      </c>
      <c r="F275" s="0" t="s">
        <v>3625</v>
      </c>
      <c r="G275" s="0" t="s">
        <v>4379</v>
      </c>
    </row>
    <row customHeight="1" ht="11.25">
      <c r="A276" s="374" t="s">
        <v>16</v>
      </c>
      <c r="B276" s="0" t="s">
        <v>4338</v>
      </c>
      <c r="C276" s="0" t="s">
        <v>4339</v>
      </c>
      <c r="D276" s="0" t="s">
        <v>4380</v>
      </c>
      <c r="E276" s="0" t="s">
        <v>4381</v>
      </c>
      <c r="F276" s="0" t="s">
        <v>3625</v>
      </c>
      <c r="G276" s="0" t="s">
        <v>4382</v>
      </c>
    </row>
    <row customHeight="1" ht="11.25">
      <c r="A277" s="374" t="s">
        <v>16</v>
      </c>
      <c r="B277" s="0" t="s">
        <v>4338</v>
      </c>
      <c r="C277" s="0" t="s">
        <v>4339</v>
      </c>
      <c r="D277" s="0" t="s">
        <v>4383</v>
      </c>
      <c r="E277" s="0" t="s">
        <v>4384</v>
      </c>
      <c r="F277" s="0" t="s">
        <v>3625</v>
      </c>
      <c r="G277" s="0" t="s">
        <v>4385</v>
      </c>
    </row>
    <row customHeight="1" ht="11.25">
      <c r="A278" s="374" t="s">
        <v>16</v>
      </c>
      <c r="B278" s="0" t="s">
        <v>4386</v>
      </c>
      <c r="C278" s="0" t="s">
        <v>4387</v>
      </c>
      <c r="D278" s="0" t="s">
        <v>4386</v>
      </c>
      <c r="E278" s="0" t="s">
        <v>4387</v>
      </c>
      <c r="F278" s="0" t="s">
        <v>3622</v>
      </c>
      <c r="G278" s="0" t="s">
        <v>4388</v>
      </c>
    </row>
    <row customHeight="1" ht="11.25">
      <c r="A279" s="374" t="s">
        <v>16</v>
      </c>
      <c r="B279" s="0" t="s">
        <v>4386</v>
      </c>
      <c r="C279" s="0" t="s">
        <v>4387</v>
      </c>
      <c r="D279" s="0" t="s">
        <v>4389</v>
      </c>
      <c r="E279" s="0" t="s">
        <v>4390</v>
      </c>
      <c r="F279" s="0" t="s">
        <v>3625</v>
      </c>
      <c r="G279" s="0" t="s">
        <v>4391</v>
      </c>
    </row>
    <row customHeight="1" ht="11.25">
      <c r="A280" s="374" t="s">
        <v>16</v>
      </c>
      <c r="B280" s="0" t="s">
        <v>4386</v>
      </c>
      <c r="C280" s="0" t="s">
        <v>4387</v>
      </c>
      <c r="D280" s="0" t="s">
        <v>4392</v>
      </c>
      <c r="E280" s="0" t="s">
        <v>4393</v>
      </c>
      <c r="F280" s="0" t="s">
        <v>3625</v>
      </c>
      <c r="G280" s="0" t="s">
        <v>4394</v>
      </c>
    </row>
    <row customHeight="1" ht="11.25">
      <c r="A281" s="374" t="s">
        <v>16</v>
      </c>
      <c r="B281" s="0" t="s">
        <v>4386</v>
      </c>
      <c r="C281" s="0" t="s">
        <v>4387</v>
      </c>
      <c r="D281" s="0" t="s">
        <v>4248</v>
      </c>
      <c r="E281" s="0" t="s">
        <v>4395</v>
      </c>
      <c r="F281" s="0" t="s">
        <v>3625</v>
      </c>
      <c r="G281" s="0" t="s">
        <v>4396</v>
      </c>
    </row>
    <row customHeight="1" ht="11.25">
      <c r="A282" s="374" t="s">
        <v>16</v>
      </c>
      <c r="B282" s="0" t="s">
        <v>4386</v>
      </c>
      <c r="C282" s="0" t="s">
        <v>4387</v>
      </c>
      <c r="D282" s="0" t="s">
        <v>4397</v>
      </c>
      <c r="E282" s="0" t="s">
        <v>4398</v>
      </c>
      <c r="F282" s="0" t="s">
        <v>3625</v>
      </c>
      <c r="G282" s="0" t="s">
        <v>4399</v>
      </c>
    </row>
    <row customHeight="1" ht="11.25">
      <c r="A283" s="374" t="s">
        <v>16</v>
      </c>
      <c r="B283" s="0" t="s">
        <v>4386</v>
      </c>
      <c r="C283" s="0" t="s">
        <v>4387</v>
      </c>
      <c r="D283" s="0" t="s">
        <v>4400</v>
      </c>
      <c r="E283" s="0" t="s">
        <v>4401</v>
      </c>
      <c r="F283" s="0" t="s">
        <v>3625</v>
      </c>
      <c r="G283" s="0" t="s">
        <v>4402</v>
      </c>
    </row>
    <row customHeight="1" ht="11.25">
      <c r="A284" s="374" t="s">
        <v>16</v>
      </c>
      <c r="B284" s="0" t="s">
        <v>4386</v>
      </c>
      <c r="C284" s="0" t="s">
        <v>4387</v>
      </c>
      <c r="D284" s="0" t="s">
        <v>4403</v>
      </c>
      <c r="E284" s="0" t="s">
        <v>4404</v>
      </c>
      <c r="F284" s="0" t="s">
        <v>3625</v>
      </c>
      <c r="G284" s="0" t="s">
        <v>4405</v>
      </c>
    </row>
    <row customHeight="1" ht="11.25">
      <c r="A285" s="374" t="s">
        <v>16</v>
      </c>
      <c r="B285" s="0" t="s">
        <v>4386</v>
      </c>
      <c r="C285" s="0" t="s">
        <v>4387</v>
      </c>
      <c r="D285" s="0" t="s">
        <v>4406</v>
      </c>
      <c r="E285" s="0" t="s">
        <v>4407</v>
      </c>
      <c r="F285" s="0" t="s">
        <v>3625</v>
      </c>
      <c r="G285" s="0" t="s">
        <v>4408</v>
      </c>
    </row>
    <row customHeight="1" ht="11.25">
      <c r="A286" s="374" t="s">
        <v>16</v>
      </c>
      <c r="B286" s="0" t="s">
        <v>4386</v>
      </c>
      <c r="C286" s="0" t="s">
        <v>4387</v>
      </c>
      <c r="D286" s="0" t="s">
        <v>4409</v>
      </c>
      <c r="E286" s="0" t="s">
        <v>4410</v>
      </c>
      <c r="F286" s="0" t="s">
        <v>3625</v>
      </c>
      <c r="G286" s="0" t="s">
        <v>4411</v>
      </c>
    </row>
    <row customHeight="1" ht="11.25">
      <c r="A287" s="374" t="s">
        <v>16</v>
      </c>
      <c r="B287" s="0" t="s">
        <v>4386</v>
      </c>
      <c r="C287" s="0" t="s">
        <v>4387</v>
      </c>
      <c r="D287" s="0" t="s">
        <v>4412</v>
      </c>
      <c r="E287" s="0" t="s">
        <v>4413</v>
      </c>
      <c r="F287" s="0" t="s">
        <v>3625</v>
      </c>
      <c r="G287" s="0" t="s">
        <v>4414</v>
      </c>
    </row>
    <row customHeight="1" ht="11.25">
      <c r="A288" s="374" t="s">
        <v>16</v>
      </c>
      <c r="B288" s="0" t="s">
        <v>4386</v>
      </c>
      <c r="C288" s="0" t="s">
        <v>4387</v>
      </c>
      <c r="D288" s="0" t="s">
        <v>4415</v>
      </c>
      <c r="E288" s="0" t="s">
        <v>4416</v>
      </c>
      <c r="F288" s="0" t="s">
        <v>3625</v>
      </c>
      <c r="G288" s="0" t="s">
        <v>4417</v>
      </c>
    </row>
    <row customHeight="1" ht="11.25">
      <c r="A289" s="374" t="s">
        <v>16</v>
      </c>
      <c r="B289" s="0" t="s">
        <v>4386</v>
      </c>
      <c r="C289" s="0" t="s">
        <v>4387</v>
      </c>
      <c r="D289" s="0" t="s">
        <v>4418</v>
      </c>
      <c r="E289" s="0" t="s">
        <v>4419</v>
      </c>
      <c r="F289" s="0" t="s">
        <v>3625</v>
      </c>
      <c r="G289" s="0" t="s">
        <v>4420</v>
      </c>
    </row>
    <row customHeight="1" ht="11.25">
      <c r="A290" s="374" t="s">
        <v>16</v>
      </c>
      <c r="B290" s="0" t="s">
        <v>4421</v>
      </c>
      <c r="C290" s="0" t="s">
        <v>4422</v>
      </c>
      <c r="D290" s="0" t="s">
        <v>4421</v>
      </c>
      <c r="E290" s="0" t="s">
        <v>4422</v>
      </c>
      <c r="F290" s="0" t="s">
        <v>3622</v>
      </c>
      <c r="G290" s="0" t="s">
        <v>4423</v>
      </c>
    </row>
    <row customHeight="1" ht="11.25">
      <c r="A291" s="374" t="s">
        <v>16</v>
      </c>
      <c r="B291" s="0" t="s">
        <v>4421</v>
      </c>
      <c r="C291" s="0" t="s">
        <v>4422</v>
      </c>
      <c r="D291" s="0" t="s">
        <v>4424</v>
      </c>
      <c r="E291" s="0" t="s">
        <v>4425</v>
      </c>
      <c r="F291" s="0" t="s">
        <v>3625</v>
      </c>
      <c r="G291" s="0" t="s">
        <v>4426</v>
      </c>
    </row>
    <row customHeight="1" ht="11.25">
      <c r="A292" s="374" t="s">
        <v>16</v>
      </c>
      <c r="B292" s="0" t="s">
        <v>4421</v>
      </c>
      <c r="C292" s="0" t="s">
        <v>4422</v>
      </c>
      <c r="D292" s="0" t="s">
        <v>4427</v>
      </c>
      <c r="E292" s="0" t="s">
        <v>4428</v>
      </c>
      <c r="F292" s="0" t="s">
        <v>3625</v>
      </c>
      <c r="G292" s="0" t="s">
        <v>4429</v>
      </c>
    </row>
    <row customHeight="1" ht="11.25">
      <c r="A293" s="374" t="s">
        <v>16</v>
      </c>
      <c r="B293" s="0" t="s">
        <v>4421</v>
      </c>
      <c r="C293" s="0" t="s">
        <v>4422</v>
      </c>
      <c r="D293" s="0" t="s">
        <v>4430</v>
      </c>
      <c r="E293" s="0" t="s">
        <v>4431</v>
      </c>
      <c r="F293" s="0" t="s">
        <v>3625</v>
      </c>
      <c r="G293" s="0" t="s">
        <v>4432</v>
      </c>
    </row>
    <row customHeight="1" ht="11.25">
      <c r="A294" s="374" t="s">
        <v>16</v>
      </c>
      <c r="B294" s="0" t="s">
        <v>4421</v>
      </c>
      <c r="C294" s="0" t="s">
        <v>4422</v>
      </c>
      <c r="D294" s="0" t="s">
        <v>4433</v>
      </c>
      <c r="E294" s="0" t="s">
        <v>4434</v>
      </c>
      <c r="F294" s="0" t="s">
        <v>3625</v>
      </c>
      <c r="G294" s="0" t="s">
        <v>4435</v>
      </c>
    </row>
    <row customHeight="1" ht="11.25">
      <c r="A295" s="374" t="s">
        <v>16</v>
      </c>
      <c r="B295" s="0" t="s">
        <v>4421</v>
      </c>
      <c r="C295" s="0" t="s">
        <v>4422</v>
      </c>
      <c r="D295" s="0" t="s">
        <v>4436</v>
      </c>
      <c r="E295" s="0" t="s">
        <v>4437</v>
      </c>
      <c r="F295" s="0" t="s">
        <v>3625</v>
      </c>
      <c r="G295" s="0" t="s">
        <v>4438</v>
      </c>
    </row>
    <row customHeight="1" ht="11.25">
      <c r="A296" s="374" t="s">
        <v>16</v>
      </c>
      <c r="B296" s="0" t="s">
        <v>4421</v>
      </c>
      <c r="C296" s="0" t="s">
        <v>4422</v>
      </c>
      <c r="D296" s="0" t="s">
        <v>4439</v>
      </c>
      <c r="E296" s="0" t="s">
        <v>4440</v>
      </c>
      <c r="F296" s="0" t="s">
        <v>3625</v>
      </c>
      <c r="G296" s="0" t="s">
        <v>4441</v>
      </c>
    </row>
    <row customHeight="1" ht="11.25">
      <c r="A297" s="374" t="s">
        <v>16</v>
      </c>
      <c r="B297" s="0" t="s">
        <v>4421</v>
      </c>
      <c r="C297" s="0" t="s">
        <v>4422</v>
      </c>
      <c r="D297" s="0" t="s">
        <v>4442</v>
      </c>
      <c r="E297" s="0" t="s">
        <v>4443</v>
      </c>
      <c r="F297" s="0" t="s">
        <v>3625</v>
      </c>
      <c r="G297" s="0" t="s">
        <v>4444</v>
      </c>
    </row>
    <row customHeight="1" ht="11.25">
      <c r="A298" s="374" t="s">
        <v>16</v>
      </c>
      <c r="B298" s="0" t="s">
        <v>4421</v>
      </c>
      <c r="C298" s="0" t="s">
        <v>4422</v>
      </c>
      <c r="D298" s="0" t="s">
        <v>4445</v>
      </c>
      <c r="E298" s="0" t="s">
        <v>4446</v>
      </c>
      <c r="F298" s="0" t="s">
        <v>3625</v>
      </c>
      <c r="G298" s="0" t="s">
        <v>4447</v>
      </c>
    </row>
    <row customHeight="1" ht="11.25">
      <c r="A299" s="374" t="s">
        <v>16</v>
      </c>
      <c r="B299" s="0" t="s">
        <v>4421</v>
      </c>
      <c r="C299" s="0" t="s">
        <v>4422</v>
      </c>
      <c r="D299" s="0" t="s">
        <v>4448</v>
      </c>
      <c r="E299" s="0" t="s">
        <v>4449</v>
      </c>
      <c r="F299" s="0" t="s">
        <v>3625</v>
      </c>
      <c r="G299" s="0" t="s">
        <v>4450</v>
      </c>
    </row>
    <row customHeight="1" ht="11.25">
      <c r="A300" s="374" t="s">
        <v>16</v>
      </c>
      <c r="B300" s="0" t="s">
        <v>4421</v>
      </c>
      <c r="C300" s="0" t="s">
        <v>4422</v>
      </c>
      <c r="D300" s="0" t="s">
        <v>4451</v>
      </c>
      <c r="E300" s="0" t="s">
        <v>4452</v>
      </c>
      <c r="F300" s="0" t="s">
        <v>3625</v>
      </c>
      <c r="G300" s="0" t="s">
        <v>4453</v>
      </c>
    </row>
    <row customHeight="1" ht="11.25">
      <c r="A301" s="374" t="s">
        <v>16</v>
      </c>
      <c r="B301" s="0" t="s">
        <v>4421</v>
      </c>
      <c r="C301" s="0" t="s">
        <v>4422</v>
      </c>
      <c r="D301" s="0" t="s">
        <v>4454</v>
      </c>
      <c r="E301" s="0" t="s">
        <v>4455</v>
      </c>
      <c r="F301" s="0" t="s">
        <v>3625</v>
      </c>
      <c r="G301" s="0" t="s">
        <v>4456</v>
      </c>
    </row>
    <row customHeight="1" ht="11.25">
      <c r="A302" s="374" t="s">
        <v>16</v>
      </c>
      <c r="B302" s="0" t="s">
        <v>4457</v>
      </c>
      <c r="C302" s="0" t="s">
        <v>4458</v>
      </c>
      <c r="D302" s="0" t="s">
        <v>4457</v>
      </c>
      <c r="E302" s="0" t="s">
        <v>4458</v>
      </c>
      <c r="F302" s="0" t="s">
        <v>3622</v>
      </c>
      <c r="G302" s="0" t="s">
        <v>4459</v>
      </c>
    </row>
    <row customHeight="1" ht="11.25">
      <c r="A303" s="374" t="s">
        <v>16</v>
      </c>
      <c r="B303" s="0" t="s">
        <v>4457</v>
      </c>
      <c r="C303" s="0" t="s">
        <v>4458</v>
      </c>
      <c r="D303" s="0" t="s">
        <v>4460</v>
      </c>
      <c r="E303" s="0" t="s">
        <v>4461</v>
      </c>
      <c r="F303" s="0" t="s">
        <v>3625</v>
      </c>
      <c r="G303" s="0" t="s">
        <v>4462</v>
      </c>
    </row>
    <row customHeight="1" ht="11.25">
      <c r="A304" s="374" t="s">
        <v>16</v>
      </c>
      <c r="B304" s="0" t="s">
        <v>4457</v>
      </c>
      <c r="C304" s="0" t="s">
        <v>4458</v>
      </c>
      <c r="D304" s="0" t="s">
        <v>3641</v>
      </c>
      <c r="E304" s="0" t="s">
        <v>4463</v>
      </c>
      <c r="F304" s="0" t="s">
        <v>3625</v>
      </c>
      <c r="G304" s="0" t="s">
        <v>4464</v>
      </c>
    </row>
    <row customHeight="1" ht="11.25">
      <c r="A305" s="374" t="s">
        <v>16</v>
      </c>
      <c r="B305" s="0" t="s">
        <v>4457</v>
      </c>
      <c r="C305" s="0" t="s">
        <v>4458</v>
      </c>
      <c r="D305" s="0" t="s">
        <v>4465</v>
      </c>
      <c r="E305" s="0" t="s">
        <v>4466</v>
      </c>
      <c r="F305" s="0" t="s">
        <v>3625</v>
      </c>
      <c r="G305" s="0" t="s">
        <v>4467</v>
      </c>
    </row>
    <row customHeight="1" ht="11.25">
      <c r="A306" s="374" t="s">
        <v>16</v>
      </c>
      <c r="B306" s="0" t="s">
        <v>4457</v>
      </c>
      <c r="C306" s="0" t="s">
        <v>4458</v>
      </c>
      <c r="D306" s="0" t="s">
        <v>4468</v>
      </c>
      <c r="E306" s="0" t="s">
        <v>4469</v>
      </c>
      <c r="F306" s="0" t="s">
        <v>3625</v>
      </c>
      <c r="G306" s="0" t="s">
        <v>4470</v>
      </c>
    </row>
    <row customHeight="1" ht="11.25">
      <c r="A307" s="374" t="s">
        <v>16</v>
      </c>
      <c r="B307" s="0" t="s">
        <v>4457</v>
      </c>
      <c r="C307" s="0" t="s">
        <v>4458</v>
      </c>
      <c r="D307" s="0" t="s">
        <v>4471</v>
      </c>
      <c r="E307" s="0" t="s">
        <v>4472</v>
      </c>
      <c r="F307" s="0" t="s">
        <v>3625</v>
      </c>
      <c r="G307" s="0" t="s">
        <v>4473</v>
      </c>
    </row>
    <row customHeight="1" ht="11.25">
      <c r="A308" s="374" t="s">
        <v>16</v>
      </c>
      <c r="B308" s="0" t="s">
        <v>4457</v>
      </c>
      <c r="C308" s="0" t="s">
        <v>4458</v>
      </c>
      <c r="D308" s="0" t="s">
        <v>4474</v>
      </c>
      <c r="E308" s="0" t="s">
        <v>4475</v>
      </c>
      <c r="F308" s="0" t="s">
        <v>3625</v>
      </c>
      <c r="G308" s="0" t="s">
        <v>4476</v>
      </c>
    </row>
    <row customHeight="1" ht="11.25">
      <c r="A309" s="374" t="s">
        <v>16</v>
      </c>
      <c r="B309" s="0" t="s">
        <v>4457</v>
      </c>
      <c r="C309" s="0" t="s">
        <v>4458</v>
      </c>
      <c r="D309" s="0" t="s">
        <v>4477</v>
      </c>
      <c r="E309" s="0" t="s">
        <v>4478</v>
      </c>
      <c r="F309" s="0" t="s">
        <v>3625</v>
      </c>
      <c r="G309" s="0" t="s">
        <v>4479</v>
      </c>
    </row>
    <row customHeight="1" ht="11.25">
      <c r="A310" s="374" t="s">
        <v>16</v>
      </c>
      <c r="B310" s="0" t="s">
        <v>4457</v>
      </c>
      <c r="C310" s="0" t="s">
        <v>4458</v>
      </c>
      <c r="D310" s="0" t="s">
        <v>4480</v>
      </c>
      <c r="E310" s="0" t="s">
        <v>4481</v>
      </c>
      <c r="F310" s="0" t="s">
        <v>3625</v>
      </c>
      <c r="G310" s="0" t="s">
        <v>4482</v>
      </c>
    </row>
    <row customHeight="1" ht="11.25">
      <c r="A311" s="374" t="s">
        <v>16</v>
      </c>
      <c r="B311" s="0" t="s">
        <v>4457</v>
      </c>
      <c r="C311" s="0" t="s">
        <v>4458</v>
      </c>
      <c r="D311" s="0" t="s">
        <v>4483</v>
      </c>
      <c r="E311" s="0" t="s">
        <v>4484</v>
      </c>
      <c r="F311" s="0" t="s">
        <v>3625</v>
      </c>
      <c r="G311" s="0" t="s">
        <v>4485</v>
      </c>
    </row>
    <row customHeight="1" ht="11.25">
      <c r="A312" s="374" t="s">
        <v>16</v>
      </c>
      <c r="B312" s="0" t="s">
        <v>4457</v>
      </c>
      <c r="C312" s="0" t="s">
        <v>4458</v>
      </c>
      <c r="D312" s="0" t="s">
        <v>4486</v>
      </c>
      <c r="E312" s="0" t="s">
        <v>4487</v>
      </c>
      <c r="F312" s="0" t="s">
        <v>3625</v>
      </c>
      <c r="G312" s="0" t="s">
        <v>4488</v>
      </c>
    </row>
    <row customHeight="1" ht="11.25">
      <c r="A313" s="374" t="s">
        <v>16</v>
      </c>
      <c r="B313" s="0" t="s">
        <v>4489</v>
      </c>
      <c r="C313" s="0" t="s">
        <v>4490</v>
      </c>
      <c r="D313" s="0" t="s">
        <v>4489</v>
      </c>
      <c r="E313" s="0" t="s">
        <v>4490</v>
      </c>
      <c r="F313" s="0" t="s">
        <v>3622</v>
      </c>
      <c r="G313" s="0" t="s">
        <v>4491</v>
      </c>
    </row>
    <row customHeight="1" ht="11.25">
      <c r="A314" s="374" t="s">
        <v>16</v>
      </c>
      <c r="B314" s="0" t="s">
        <v>4489</v>
      </c>
      <c r="C314" s="0" t="s">
        <v>4490</v>
      </c>
      <c r="D314" s="0" t="s">
        <v>4492</v>
      </c>
      <c r="E314" s="0" t="s">
        <v>4493</v>
      </c>
      <c r="F314" s="0" t="s">
        <v>3625</v>
      </c>
      <c r="G314" s="0" t="s">
        <v>4494</v>
      </c>
    </row>
    <row customHeight="1" ht="11.25">
      <c r="A315" s="374" t="s">
        <v>16</v>
      </c>
      <c r="B315" s="0" t="s">
        <v>4489</v>
      </c>
      <c r="C315" s="0" t="s">
        <v>4490</v>
      </c>
      <c r="D315" s="0" t="s">
        <v>4495</v>
      </c>
      <c r="E315" s="0" t="s">
        <v>4496</v>
      </c>
      <c r="F315" s="0" t="s">
        <v>3625</v>
      </c>
      <c r="G315" s="0" t="s">
        <v>4497</v>
      </c>
    </row>
    <row customHeight="1" ht="11.25">
      <c r="A316" s="374" t="s">
        <v>16</v>
      </c>
      <c r="B316" s="0" t="s">
        <v>4489</v>
      </c>
      <c r="C316" s="0" t="s">
        <v>4490</v>
      </c>
      <c r="D316" s="0" t="s">
        <v>4498</v>
      </c>
      <c r="E316" s="0" t="s">
        <v>4499</v>
      </c>
      <c r="F316" s="0" t="s">
        <v>3625</v>
      </c>
      <c r="G316" s="0" t="s">
        <v>4500</v>
      </c>
    </row>
    <row customHeight="1" ht="11.25">
      <c r="A317" s="374" t="s">
        <v>16</v>
      </c>
      <c r="B317" s="0" t="s">
        <v>4489</v>
      </c>
      <c r="C317" s="0" t="s">
        <v>4490</v>
      </c>
      <c r="D317" s="0" t="s">
        <v>4501</v>
      </c>
      <c r="E317" s="0" t="s">
        <v>4502</v>
      </c>
      <c r="F317" s="0" t="s">
        <v>3625</v>
      </c>
      <c r="G317" s="0" t="s">
        <v>4503</v>
      </c>
    </row>
    <row customHeight="1" ht="11.25">
      <c r="A318" s="374" t="s">
        <v>16</v>
      </c>
      <c r="B318" s="0" t="s">
        <v>4489</v>
      </c>
      <c r="C318" s="0" t="s">
        <v>4490</v>
      </c>
      <c r="D318" s="0" t="s">
        <v>4504</v>
      </c>
      <c r="E318" s="0" t="s">
        <v>4505</v>
      </c>
      <c r="F318" s="0" t="s">
        <v>3625</v>
      </c>
      <c r="G318" s="0" t="s">
        <v>4506</v>
      </c>
    </row>
    <row customHeight="1" ht="11.25">
      <c r="A319" s="374" t="s">
        <v>16</v>
      </c>
      <c r="B319" s="0" t="s">
        <v>4489</v>
      </c>
      <c r="C319" s="0" t="s">
        <v>4490</v>
      </c>
      <c r="D319" s="0" t="s">
        <v>4507</v>
      </c>
      <c r="E319" s="0" t="s">
        <v>4508</v>
      </c>
      <c r="F319" s="0" t="s">
        <v>3625</v>
      </c>
      <c r="G319" s="0" t="s">
        <v>4509</v>
      </c>
    </row>
    <row customHeight="1" ht="11.25">
      <c r="A320" s="374" t="s">
        <v>16</v>
      </c>
      <c r="B320" s="0" t="s">
        <v>4489</v>
      </c>
      <c r="C320" s="0" t="s">
        <v>4490</v>
      </c>
      <c r="D320" s="0" t="s">
        <v>4510</v>
      </c>
      <c r="E320" s="0" t="s">
        <v>4511</v>
      </c>
      <c r="F320" s="0" t="s">
        <v>3625</v>
      </c>
      <c r="G320" s="0" t="s">
        <v>4512</v>
      </c>
    </row>
    <row customHeight="1" ht="11.25">
      <c r="A321" s="374" t="s">
        <v>16</v>
      </c>
      <c r="B321" s="0" t="s">
        <v>4489</v>
      </c>
      <c r="C321" s="0" t="s">
        <v>4490</v>
      </c>
      <c r="D321" s="0" t="s">
        <v>4513</v>
      </c>
      <c r="E321" s="0" t="s">
        <v>4514</v>
      </c>
      <c r="F321" s="0" t="s">
        <v>3625</v>
      </c>
      <c r="G321" s="0" t="s">
        <v>4515</v>
      </c>
    </row>
    <row customHeight="1" ht="11.25">
      <c r="A322" s="374" t="s">
        <v>16</v>
      </c>
      <c r="B322" s="0" t="s">
        <v>4489</v>
      </c>
      <c r="C322" s="0" t="s">
        <v>4490</v>
      </c>
      <c r="D322" s="0" t="s">
        <v>4516</v>
      </c>
      <c r="E322" s="0" t="s">
        <v>4517</v>
      </c>
      <c r="F322" s="0" t="s">
        <v>3625</v>
      </c>
      <c r="G322" s="0" t="s">
        <v>4518</v>
      </c>
    </row>
    <row customHeight="1" ht="11.25">
      <c r="A323" s="374" t="s">
        <v>16</v>
      </c>
      <c r="B323" s="0" t="s">
        <v>4489</v>
      </c>
      <c r="C323" s="0" t="s">
        <v>4490</v>
      </c>
      <c r="D323" s="0" t="s">
        <v>4519</v>
      </c>
      <c r="E323" s="0" t="s">
        <v>4520</v>
      </c>
      <c r="F323" s="0" t="s">
        <v>3625</v>
      </c>
      <c r="G323" s="0" t="s">
        <v>4521</v>
      </c>
    </row>
    <row customHeight="1" ht="11.25">
      <c r="A324" s="374" t="s">
        <v>16</v>
      </c>
      <c r="B324" s="0" t="s">
        <v>4489</v>
      </c>
      <c r="C324" s="0" t="s">
        <v>4490</v>
      </c>
      <c r="D324" s="0" t="s">
        <v>4522</v>
      </c>
      <c r="E324" s="0" t="s">
        <v>4523</v>
      </c>
      <c r="F324" s="0" t="s">
        <v>3625</v>
      </c>
      <c r="G324" s="0" t="s">
        <v>4524</v>
      </c>
    </row>
    <row customHeight="1" ht="11.25">
      <c r="A325" s="374" t="s">
        <v>16</v>
      </c>
      <c r="B325" s="0" t="s">
        <v>4489</v>
      </c>
      <c r="C325" s="0" t="s">
        <v>4490</v>
      </c>
      <c r="D325" s="0" t="s">
        <v>4525</v>
      </c>
      <c r="E325" s="0" t="s">
        <v>4526</v>
      </c>
      <c r="F325" s="0" t="s">
        <v>3625</v>
      </c>
      <c r="G325" s="0" t="s">
        <v>4527</v>
      </c>
    </row>
    <row customHeight="1" ht="11.25">
      <c r="A326" s="374" t="s">
        <v>16</v>
      </c>
      <c r="B326" s="0" t="s">
        <v>103</v>
      </c>
      <c r="C326" s="0" t="s">
        <v>104</v>
      </c>
      <c r="D326" s="0" t="s">
        <v>103</v>
      </c>
      <c r="E326" s="0" t="s">
        <v>104</v>
      </c>
      <c r="F326" s="0" t="s">
        <v>4528</v>
      </c>
      <c r="G326" s="0" t="s">
        <v>102</v>
      </c>
    </row>
    <row customHeight="1" ht="11.25">
      <c r="A327" s="374" t="s">
        <v>16</v>
      </c>
      <c r="B327" s="0" t="s">
        <v>4529</v>
      </c>
      <c r="C327" s="0" t="s">
        <v>4530</v>
      </c>
      <c r="D327" s="0" t="s">
        <v>4529</v>
      </c>
      <c r="E327" s="0" t="s">
        <v>4530</v>
      </c>
      <c r="F327" s="0" t="s">
        <v>4528</v>
      </c>
      <c r="G327" s="0" t="s">
        <v>4531</v>
      </c>
    </row>
    <row customHeight="1" ht="11.25">
      <c r="A328" s="374" t="s">
        <v>16</v>
      </c>
      <c r="B328" s="0" t="s">
        <v>4532</v>
      </c>
      <c r="C328" s="0" t="s">
        <v>4533</v>
      </c>
      <c r="D328" s="0" t="s">
        <v>4532</v>
      </c>
      <c r="E328" s="0" t="s">
        <v>4533</v>
      </c>
      <c r="F328" s="0" t="s">
        <v>4528</v>
      </c>
      <c r="G328" s="0" t="s">
        <v>4534</v>
      </c>
    </row>
    <row customHeight="1" ht="11.25">
      <c r="A329" s="374" t="s">
        <v>16</v>
      </c>
      <c r="B329" s="0" t="s">
        <v>4535</v>
      </c>
      <c r="C329" s="0" t="s">
        <v>4536</v>
      </c>
      <c r="D329" s="0" t="s">
        <v>4535</v>
      </c>
      <c r="E329" s="0" t="s">
        <v>4536</v>
      </c>
      <c r="F329" s="0" t="s">
        <v>4528</v>
      </c>
      <c r="G329" s="0" t="s">
        <v>4537</v>
      </c>
    </row>
    <row customHeight="1" ht="11.25">
      <c r="A330" s="374" t="s">
        <v>16</v>
      </c>
      <c r="B330" s="0" t="s">
        <v>4538</v>
      </c>
      <c r="C330" s="0" t="s">
        <v>4539</v>
      </c>
      <c r="D330" s="0" t="s">
        <v>4538</v>
      </c>
      <c r="E330" s="0" t="s">
        <v>4539</v>
      </c>
      <c r="F330" s="0" t="s">
        <v>4528</v>
      </c>
      <c r="G330" s="0" t="s">
        <v>4540</v>
      </c>
    </row>
    <row customHeight="1" ht="11.25">
      <c r="A331" s="374" t="s">
        <v>16</v>
      </c>
      <c r="B331" s="0" t="s">
        <v>4541</v>
      </c>
      <c r="C331" s="0" t="s">
        <v>4542</v>
      </c>
      <c r="D331" s="0" t="s">
        <v>4541</v>
      </c>
      <c r="E331" s="0" t="s">
        <v>4542</v>
      </c>
      <c r="F331" s="0" t="s">
        <v>4528</v>
      </c>
      <c r="G331" s="0" t="s">
        <v>4543</v>
      </c>
    </row>
    <row customHeight="1" ht="11.25">
      <c r="A332" s="374" t="s">
        <v>16</v>
      </c>
      <c r="B332" s="0" t="s">
        <v>4544</v>
      </c>
      <c r="C332" s="0" t="s">
        <v>4545</v>
      </c>
      <c r="D332" s="0" t="s">
        <v>4546</v>
      </c>
      <c r="E332" s="0" t="s">
        <v>4547</v>
      </c>
      <c r="F332" s="0" t="s">
        <v>4548</v>
      </c>
      <c r="G332" s="0" t="s">
        <v>4549</v>
      </c>
    </row>
    <row customHeight="1" ht="11.25">
      <c r="A333" s="374" t="s">
        <v>16</v>
      </c>
      <c r="B333" s="0" t="s">
        <v>4544</v>
      </c>
      <c r="C333" s="0" t="s">
        <v>4545</v>
      </c>
      <c r="D333" s="0" t="s">
        <v>4550</v>
      </c>
      <c r="E333" s="0" t="s">
        <v>4551</v>
      </c>
      <c r="F333" s="0" t="s">
        <v>4548</v>
      </c>
      <c r="G333" s="0" t="s">
        <v>4552</v>
      </c>
    </row>
    <row customHeight="1" ht="11.25">
      <c r="A334" s="374" t="s">
        <v>16</v>
      </c>
      <c r="B334" s="0" t="s">
        <v>4544</v>
      </c>
      <c r="C334" s="0" t="s">
        <v>4545</v>
      </c>
      <c r="D334" s="0" t="s">
        <v>4553</v>
      </c>
      <c r="E334" s="0" t="s">
        <v>4554</v>
      </c>
      <c r="F334" s="0" t="s">
        <v>4548</v>
      </c>
      <c r="G334" s="0" t="s">
        <v>4555</v>
      </c>
    </row>
    <row customHeight="1" ht="11.25">
      <c r="A335" s="374" t="s">
        <v>16</v>
      </c>
      <c r="B335" s="0" t="s">
        <v>4544</v>
      </c>
      <c r="C335" s="0" t="s">
        <v>4545</v>
      </c>
      <c r="D335" s="0" t="s">
        <v>4556</v>
      </c>
      <c r="E335" s="0" t="s">
        <v>4557</v>
      </c>
      <c r="F335" s="0" t="s">
        <v>4548</v>
      </c>
      <c r="G335" s="0" t="s">
        <v>4558</v>
      </c>
    </row>
    <row customHeight="1" ht="11.25">
      <c r="A336" s="374" t="s">
        <v>16</v>
      </c>
      <c r="B336" s="0" t="s">
        <v>4544</v>
      </c>
      <c r="C336" s="0" t="s">
        <v>4545</v>
      </c>
      <c r="D336" s="0" t="s">
        <v>4559</v>
      </c>
      <c r="E336" s="0" t="s">
        <v>4560</v>
      </c>
      <c r="F336" s="0" t="s">
        <v>4548</v>
      </c>
      <c r="G336" s="0" t="s">
        <v>4561</v>
      </c>
    </row>
    <row customHeight="1" ht="11.25">
      <c r="A337" s="374" t="s">
        <v>16</v>
      </c>
      <c r="B337" s="0" t="s">
        <v>4544</v>
      </c>
      <c r="C337" s="0" t="s">
        <v>4545</v>
      </c>
      <c r="D337" s="0" t="s">
        <v>4562</v>
      </c>
      <c r="E337" s="0" t="s">
        <v>4563</v>
      </c>
      <c r="F337" s="0" t="s">
        <v>4548</v>
      </c>
      <c r="G337" s="0" t="s">
        <v>4564</v>
      </c>
    </row>
    <row customHeight="1" ht="11.25">
      <c r="A338" s="374" t="s">
        <v>16</v>
      </c>
      <c r="B338" s="0" t="s">
        <v>4544</v>
      </c>
      <c r="C338" s="0" t="s">
        <v>4545</v>
      </c>
      <c r="D338" s="0" t="s">
        <v>4565</v>
      </c>
      <c r="E338" s="0" t="s">
        <v>4566</v>
      </c>
      <c r="F338" s="0" t="s">
        <v>4548</v>
      </c>
      <c r="G338" s="0" t="s">
        <v>4567</v>
      </c>
    </row>
    <row customHeight="1" ht="11.25">
      <c r="A339" s="374" t="s">
        <v>16</v>
      </c>
      <c r="B339" s="0" t="s">
        <v>4544</v>
      </c>
      <c r="C339" s="0" t="s">
        <v>4545</v>
      </c>
      <c r="D339" s="0" t="s">
        <v>4568</v>
      </c>
      <c r="E339" s="0" t="s">
        <v>4569</v>
      </c>
      <c r="F339" s="0" t="s">
        <v>4548</v>
      </c>
      <c r="G339" s="0" t="s">
        <v>4570</v>
      </c>
    </row>
    <row customHeight="1" ht="11.25">
      <c r="A340" s="374" t="s">
        <v>16</v>
      </c>
      <c r="B340" s="0" t="s">
        <v>4544</v>
      </c>
      <c r="C340" s="0" t="s">
        <v>4545</v>
      </c>
      <c r="D340" s="0" t="s">
        <v>4571</v>
      </c>
      <c r="E340" s="0" t="s">
        <v>4572</v>
      </c>
      <c r="F340" s="0" t="s">
        <v>4548</v>
      </c>
      <c r="G340" s="0" t="s">
        <v>4573</v>
      </c>
    </row>
    <row customHeight="1" ht="11.25">
      <c r="A341" s="374" t="s">
        <v>16</v>
      </c>
      <c r="B341" s="0" t="s">
        <v>4544</v>
      </c>
      <c r="C341" s="0" t="s">
        <v>4545</v>
      </c>
      <c r="D341" s="0" t="s">
        <v>4544</v>
      </c>
      <c r="E341" s="0" t="s">
        <v>4545</v>
      </c>
      <c r="F341" s="0" t="s">
        <v>4574</v>
      </c>
      <c r="G341" s="0" t="s">
        <v>4575</v>
      </c>
    </row>
    <row customHeight="1" ht="11.25">
      <c r="A342" s="374" t="s">
        <v>16</v>
      </c>
      <c r="B342" s="0" t="s">
        <v>4576</v>
      </c>
      <c r="C342" s="0" t="s">
        <v>4577</v>
      </c>
      <c r="D342" s="0" t="s">
        <v>4576</v>
      </c>
      <c r="E342" s="0" t="s">
        <v>4577</v>
      </c>
      <c r="F342" s="0" t="s">
        <v>4528</v>
      </c>
      <c r="G342" s="0" t="s">
        <v>4578</v>
      </c>
    </row>
    <row customHeight="1" ht="11.25">
      <c r="A343" s="374" t="s">
        <v>16</v>
      </c>
      <c r="B343" s="0" t="s">
        <v>4579</v>
      </c>
      <c r="C343" s="0" t="s">
        <v>4580</v>
      </c>
      <c r="D343" s="0" t="s">
        <v>4579</v>
      </c>
      <c r="E343" s="0" t="s">
        <v>4580</v>
      </c>
      <c r="F343" s="0" t="s">
        <v>4528</v>
      </c>
      <c r="G343" s="0" t="s">
        <v>4581</v>
      </c>
    </row>
    <row customHeight="1" ht="11.25">
      <c r="A344" s="374" t="s">
        <v>16</v>
      </c>
      <c r="B344" s="0" t="s">
        <v>4582</v>
      </c>
      <c r="C344" s="0" t="s">
        <v>4583</v>
      </c>
      <c r="D344" s="0" t="s">
        <v>4582</v>
      </c>
      <c r="E344" s="0" t="s">
        <v>4583</v>
      </c>
      <c r="F344" s="0" t="s">
        <v>4528</v>
      </c>
      <c r="G344" s="0" t="s">
        <v>4584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FE089-005A-20BA-2F15-0.0F6207A2}"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4585</v>
      </c>
      <c r="B1" s="836" t="s">
        <v>4586</v>
      </c>
      <c r="C1" s="1160" t="s">
        <v>4587</v>
      </c>
      <c r="D1" s="836" t="s">
        <v>4588</v>
      </c>
      <c r="E1" s="836" t="s">
        <v>4589</v>
      </c>
      <c r="F1" s="1160" t="s">
        <v>4590</v>
      </c>
      <c r="G1" s="1160" t="s">
        <v>4591</v>
      </c>
      <c r="H1" s="1160" t="s">
        <v>4592</v>
      </c>
      <c r="I1" s="1160" t="s">
        <v>4593</v>
      </c>
    </row>
    <row customHeight="1" ht="11.25">
      <c r="A2" s="1692" t="s">
        <v>112</v>
      </c>
      <c r="B2" s="1692" t="s">
        <v>4594</v>
      </c>
      <c r="C2" s="1692" t="s">
        <v>28</v>
      </c>
      <c r="D2" s="1692" t="s">
        <v>4595</v>
      </c>
      <c r="E2" s="1692" t="s">
        <v>4596</v>
      </c>
      <c r="F2" s="1692" t="s">
        <v>28</v>
      </c>
      <c r="G2" s="1692" t="s">
        <v>28</v>
      </c>
      <c r="H2" s="1692" t="s">
        <v>28</v>
      </c>
      <c r="I2" s="1692" t="s">
        <v>28</v>
      </c>
    </row>
    <row customHeight="1" ht="11.25">
      <c r="A3" s="1692" t="s">
        <v>113</v>
      </c>
      <c r="B3" s="1692" t="s">
        <v>4597</v>
      </c>
      <c r="C3" s="1692" t="s">
        <v>28</v>
      </c>
      <c r="D3" s="1692" t="s">
        <v>4598</v>
      </c>
      <c r="E3" s="1692" t="s">
        <v>4596</v>
      </c>
      <c r="F3" s="1692" t="s">
        <v>28</v>
      </c>
      <c r="G3" s="1692" t="s">
        <v>28</v>
      </c>
      <c r="H3" s="1692" t="s">
        <v>28</v>
      </c>
      <c r="I3" s="1692" t="s">
        <v>28</v>
      </c>
    </row>
    <row customHeight="1" ht="11.25">
      <c r="A4" s="1692" t="s">
        <v>93</v>
      </c>
      <c r="B4" s="1692" t="s">
        <v>4599</v>
      </c>
      <c r="C4" s="1692" t="s">
        <v>28</v>
      </c>
      <c r="D4" s="1692" t="s">
        <v>4598</v>
      </c>
      <c r="E4" s="1692" t="s">
        <v>4596</v>
      </c>
      <c r="F4" s="1692" t="s">
        <v>28</v>
      </c>
      <c r="G4" s="1692" t="s">
        <v>28</v>
      </c>
      <c r="H4" s="1692" t="s">
        <v>28</v>
      </c>
      <c r="I4" s="1692" t="s">
        <v>28</v>
      </c>
    </row>
    <row customHeight="1" ht="11.25">
      <c r="A5" s="1692" t="s">
        <v>94</v>
      </c>
      <c r="B5" s="1692" t="s">
        <v>4600</v>
      </c>
      <c r="C5" s="1692" t="s">
        <v>28</v>
      </c>
      <c r="D5" s="1692" t="s">
        <v>4601</v>
      </c>
      <c r="E5" s="1692" t="s">
        <v>4602</v>
      </c>
      <c r="F5" s="1692" t="s">
        <v>28</v>
      </c>
      <c r="G5" s="1692" t="s">
        <v>28</v>
      </c>
      <c r="H5" s="1692" t="s">
        <v>28</v>
      </c>
      <c r="I5" s="1692" t="s">
        <v>28</v>
      </c>
    </row>
    <row customHeight="1" ht="11.25">
      <c r="A6" s="1692" t="s">
        <v>114</v>
      </c>
      <c r="B6" s="1692" t="s">
        <v>4603</v>
      </c>
      <c r="C6" s="1692" t="s">
        <v>28</v>
      </c>
      <c r="D6" s="1692" t="s">
        <v>4598</v>
      </c>
      <c r="E6" s="1692" t="s">
        <v>4596</v>
      </c>
      <c r="F6" s="1692" t="s">
        <v>28</v>
      </c>
      <c r="G6" s="1692" t="s">
        <v>28</v>
      </c>
      <c r="H6" s="1692" t="s">
        <v>28</v>
      </c>
      <c r="I6" s="1692" t="s">
        <v>28</v>
      </c>
    </row>
    <row customHeight="1" ht="11.25">
      <c r="A7" s="1692" t="s">
        <v>95</v>
      </c>
      <c r="B7" s="1692" t="s">
        <v>4604</v>
      </c>
      <c r="C7" s="1692" t="s">
        <v>28</v>
      </c>
      <c r="D7" s="1692" t="s">
        <v>4598</v>
      </c>
      <c r="E7" s="1692" t="s">
        <v>4596</v>
      </c>
      <c r="F7" s="1692" t="s">
        <v>28</v>
      </c>
      <c r="G7" s="1692" t="s">
        <v>28</v>
      </c>
      <c r="H7" s="1692" t="s">
        <v>28</v>
      </c>
      <c r="I7" s="1692" t="s">
        <v>28</v>
      </c>
    </row>
    <row customHeight="1" ht="11.25">
      <c r="A8" s="1692" t="s">
        <v>96</v>
      </c>
      <c r="B8" s="1692" t="s">
        <v>4605</v>
      </c>
      <c r="C8" s="1692" t="s">
        <v>28</v>
      </c>
      <c r="D8" s="1692" t="s">
        <v>4598</v>
      </c>
      <c r="E8" s="1692" t="s">
        <v>4606</v>
      </c>
      <c r="F8" s="1692" t="s">
        <v>28</v>
      </c>
      <c r="G8" s="1692" t="s">
        <v>28</v>
      </c>
      <c r="H8" s="1692" t="s">
        <v>28</v>
      </c>
      <c r="I8" s="1692" t="s">
        <v>28</v>
      </c>
    </row>
    <row customHeight="1" ht="11.25">
      <c r="A9" s="1692" t="s">
        <v>115</v>
      </c>
      <c r="B9" s="1692" t="s">
        <v>4607</v>
      </c>
      <c r="C9" s="1692" t="s">
        <v>28</v>
      </c>
      <c r="D9" s="1692" t="s">
        <v>4598</v>
      </c>
      <c r="E9" s="1692" t="s">
        <v>4596</v>
      </c>
      <c r="F9" s="1692" t="s">
        <v>28</v>
      </c>
      <c r="G9" s="1692" t="s">
        <v>28</v>
      </c>
      <c r="H9" s="1692" t="s">
        <v>28</v>
      </c>
      <c r="I9" s="1692" t="s">
        <v>28</v>
      </c>
    </row>
    <row customHeight="1" ht="11.25">
      <c r="A10" s="1692" t="s">
        <v>151</v>
      </c>
      <c r="B10" s="1692" t="s">
        <v>4608</v>
      </c>
      <c r="C10" s="1692" t="s">
        <v>28</v>
      </c>
      <c r="D10" s="1692" t="s">
        <v>4598</v>
      </c>
      <c r="E10" s="1692" t="s">
        <v>4596</v>
      </c>
      <c r="F10" s="1692" t="s">
        <v>28</v>
      </c>
      <c r="G10" s="1692" t="s">
        <v>28</v>
      </c>
      <c r="H10" s="1692" t="s">
        <v>28</v>
      </c>
      <c r="I10" s="1692" t="s">
        <v>28</v>
      </c>
    </row>
    <row customHeight="1" ht="11.25">
      <c r="A11" s="1692" t="s">
        <v>152</v>
      </c>
      <c r="B11" s="1692" t="s">
        <v>4609</v>
      </c>
      <c r="C11" s="1692" t="s">
        <v>28</v>
      </c>
      <c r="D11" s="1692" t="s">
        <v>4610</v>
      </c>
      <c r="E11" s="1692" t="s">
        <v>4611</v>
      </c>
      <c r="F11" s="1692" t="s">
        <v>28</v>
      </c>
      <c r="G11" s="1692" t="s">
        <v>28</v>
      </c>
      <c r="H11" s="1692" t="s">
        <v>28</v>
      </c>
      <c r="I11" s="1692" t="s">
        <v>28</v>
      </c>
    </row>
    <row customHeight="1" ht="11.25">
      <c r="A12" s="1692" t="s">
        <v>153</v>
      </c>
      <c r="B12" s="1692" t="s">
        <v>4612</v>
      </c>
      <c r="C12" s="1692" t="s">
        <v>28</v>
      </c>
      <c r="D12" s="1692" t="s">
        <v>4598</v>
      </c>
      <c r="E12" s="1692" t="s">
        <v>4596</v>
      </c>
      <c r="F12" s="1692" t="s">
        <v>28</v>
      </c>
      <c r="G12" s="1692" t="s">
        <v>28</v>
      </c>
      <c r="H12" s="1692" t="s">
        <v>28</v>
      </c>
      <c r="I12" s="1692" t="s">
        <v>28</v>
      </c>
    </row>
    <row customHeight="1" ht="11.25">
      <c r="A13" s="1692" t="s">
        <v>154</v>
      </c>
      <c r="B13" s="1692" t="s">
        <v>4613</v>
      </c>
      <c r="C13" s="1692" t="s">
        <v>28</v>
      </c>
      <c r="D13" s="1692" t="s">
        <v>4614</v>
      </c>
      <c r="E13" s="1692" t="s">
        <v>4615</v>
      </c>
      <c r="F13" s="1692" t="s">
        <v>28</v>
      </c>
      <c r="G13" s="1692" t="s">
        <v>28</v>
      </c>
      <c r="H13" s="1692" t="s">
        <v>28</v>
      </c>
      <c r="I13" s="1692" t="s">
        <v>28</v>
      </c>
    </row>
    <row customHeight="1" ht="11.25">
      <c r="A14" s="1692" t="s">
        <v>155</v>
      </c>
      <c r="B14" s="1692" t="s">
        <v>4616</v>
      </c>
      <c r="C14" s="1692" t="s">
        <v>28</v>
      </c>
      <c r="D14" s="1692" t="s">
        <v>4617</v>
      </c>
      <c r="E14" s="1692" t="s">
        <v>4618</v>
      </c>
      <c r="F14" s="1692" t="s">
        <v>28</v>
      </c>
      <c r="G14" s="1692" t="s">
        <v>28</v>
      </c>
      <c r="H14" s="1692" t="s">
        <v>28</v>
      </c>
      <c r="I14" s="1692" t="s">
        <v>28</v>
      </c>
    </row>
    <row customHeight="1" ht="11.25">
      <c r="A15" s="1692" t="s">
        <v>156</v>
      </c>
      <c r="B15" s="1692" t="s">
        <v>4619</v>
      </c>
      <c r="C15" s="1692" t="s">
        <v>28</v>
      </c>
      <c r="D15" s="1692" t="s">
        <v>4598</v>
      </c>
      <c r="E15" s="1692" t="s">
        <v>4620</v>
      </c>
      <c r="F15" s="1692" t="s">
        <v>28</v>
      </c>
      <c r="G15" s="1692" t="s">
        <v>28</v>
      </c>
      <c r="H15" s="1692" t="s">
        <v>28</v>
      </c>
      <c r="I15" s="1692" t="s">
        <v>28</v>
      </c>
    </row>
    <row customHeight="1" ht="11.25">
      <c r="A16" s="1692" t="s">
        <v>1481</v>
      </c>
      <c r="B16" s="1692" t="s">
        <v>4621</v>
      </c>
      <c r="C16" s="1692" t="s">
        <v>28</v>
      </c>
      <c r="D16" s="1692" t="s">
        <v>4595</v>
      </c>
      <c r="E16" s="1692" t="s">
        <v>4615</v>
      </c>
      <c r="F16" s="1692" t="s">
        <v>28</v>
      </c>
      <c r="G16" s="1692" t="s">
        <v>28</v>
      </c>
      <c r="H16" s="1692" t="s">
        <v>28</v>
      </c>
      <c r="I16" s="1692" t="s">
        <v>28</v>
      </c>
    </row>
    <row customHeight="1" ht="11.25">
      <c r="A17" s="1692" t="s">
        <v>1487</v>
      </c>
      <c r="B17" s="1692" t="s">
        <v>4622</v>
      </c>
      <c r="C17" s="1692" t="s">
        <v>28</v>
      </c>
      <c r="D17" s="1692" t="s">
        <v>4623</v>
      </c>
      <c r="E17" s="1692" t="s">
        <v>4624</v>
      </c>
      <c r="F17" s="1692" t="s">
        <v>28</v>
      </c>
      <c r="G17" s="1692" t="s">
        <v>28</v>
      </c>
      <c r="H17" s="1692" t="s">
        <v>28</v>
      </c>
      <c r="I17" s="1692" t="s">
        <v>28</v>
      </c>
    </row>
    <row customHeight="1" ht="11.25">
      <c r="A18" s="1692" t="s">
        <v>1499</v>
      </c>
      <c r="B18" s="1692" t="s">
        <v>4625</v>
      </c>
      <c r="C18" s="1692" t="s">
        <v>28</v>
      </c>
      <c r="D18" s="1692" t="s">
        <v>4617</v>
      </c>
      <c r="E18" s="1692" t="s">
        <v>4596</v>
      </c>
      <c r="F18" s="1692" t="s">
        <v>28</v>
      </c>
      <c r="G18" s="1692" t="s">
        <v>28</v>
      </c>
      <c r="H18" s="1692" t="s">
        <v>28</v>
      </c>
      <c r="I18" s="1692" t="s">
        <v>28</v>
      </c>
    </row>
    <row customHeight="1" ht="11.25">
      <c r="A19" s="1692" t="s">
        <v>1513</v>
      </c>
      <c r="B19" s="1692" t="s">
        <v>4626</v>
      </c>
      <c r="C19" s="1692" t="s">
        <v>28</v>
      </c>
      <c r="D19" s="1692" t="s">
        <v>4617</v>
      </c>
      <c r="E19" s="1692" t="s">
        <v>4596</v>
      </c>
      <c r="F19" s="1692" t="s">
        <v>28</v>
      </c>
      <c r="G19" s="1692" t="s">
        <v>28</v>
      </c>
      <c r="H19" s="1692" t="s">
        <v>28</v>
      </c>
      <c r="I19" s="1692" t="s">
        <v>28</v>
      </c>
    </row>
    <row customHeight="1" ht="11.25">
      <c r="A20" s="1692" t="s">
        <v>1525</v>
      </c>
      <c r="B20" s="1692" t="s">
        <v>4627</v>
      </c>
      <c r="C20" s="1692" t="s">
        <v>28</v>
      </c>
      <c r="D20" s="1692" t="s">
        <v>4623</v>
      </c>
      <c r="E20" s="1692" t="s">
        <v>4628</v>
      </c>
      <c r="F20" s="1692" t="s">
        <v>28</v>
      </c>
      <c r="G20" s="1692" t="s">
        <v>28</v>
      </c>
      <c r="H20" s="1692" t="s">
        <v>28</v>
      </c>
      <c r="I20" s="1692" t="s">
        <v>28</v>
      </c>
    </row>
    <row customHeight="1" ht="11.25">
      <c r="A21" s="1692" t="s">
        <v>1534</v>
      </c>
      <c r="B21" s="1692" t="s">
        <v>4629</v>
      </c>
      <c r="C21" s="1692" t="s">
        <v>28</v>
      </c>
      <c r="D21" s="1692" t="s">
        <v>4623</v>
      </c>
      <c r="E21" s="1692" t="s">
        <v>4624</v>
      </c>
      <c r="F21" s="1692" t="s">
        <v>28</v>
      </c>
      <c r="G21" s="1692" t="s">
        <v>28</v>
      </c>
      <c r="H21" s="1692" t="s">
        <v>28</v>
      </c>
      <c r="I21" s="1692" t="s">
        <v>28</v>
      </c>
    </row>
    <row customHeight="1" ht="11.25">
      <c r="A22" s="1692" t="s">
        <v>1550</v>
      </c>
      <c r="B22" s="1692" t="s">
        <v>4630</v>
      </c>
      <c r="C22" s="1692" t="s">
        <v>28</v>
      </c>
      <c r="D22" s="1692" t="s">
        <v>4617</v>
      </c>
      <c r="E22" s="1692" t="s">
        <v>4596</v>
      </c>
      <c r="F22" s="1692" t="s">
        <v>28</v>
      </c>
      <c r="G22" s="1692" t="s">
        <v>28</v>
      </c>
      <c r="H22" s="1692" t="s">
        <v>28</v>
      </c>
      <c r="I22" s="1692" t="s">
        <v>28</v>
      </c>
    </row>
    <row customHeight="1" ht="11.25">
      <c r="A23" s="1692" t="s">
        <v>1557</v>
      </c>
      <c r="B23" s="1692" t="s">
        <v>4631</v>
      </c>
      <c r="C23" s="1692" t="s">
        <v>28</v>
      </c>
      <c r="D23" s="1692" t="s">
        <v>4632</v>
      </c>
      <c r="E23" s="1692" t="s">
        <v>4624</v>
      </c>
      <c r="F23" s="1692" t="s">
        <v>28</v>
      </c>
      <c r="G23" s="1692" t="s">
        <v>28</v>
      </c>
      <c r="H23" s="1692" t="s">
        <v>28</v>
      </c>
      <c r="I23" s="1692" t="s">
        <v>28</v>
      </c>
    </row>
    <row customHeight="1" ht="11.25">
      <c r="A24" s="1692" t="s">
        <v>1565</v>
      </c>
      <c r="B24" s="1692" t="s">
        <v>4633</v>
      </c>
      <c r="C24" s="1692" t="s">
        <v>28</v>
      </c>
      <c r="D24" s="1692" t="s">
        <v>4623</v>
      </c>
      <c r="E24" s="1692" t="s">
        <v>4624</v>
      </c>
      <c r="F24" s="1692" t="s">
        <v>28</v>
      </c>
      <c r="G24" s="1692" t="s">
        <v>28</v>
      </c>
      <c r="H24" s="1692" t="s">
        <v>28</v>
      </c>
      <c r="I24" s="1692" t="s">
        <v>28</v>
      </c>
    </row>
    <row customHeight="1" ht="11.25">
      <c r="A25" s="1692" t="s">
        <v>1572</v>
      </c>
      <c r="B25" s="1692" t="s">
        <v>4634</v>
      </c>
      <c r="C25" s="1692" t="s">
        <v>28</v>
      </c>
      <c r="D25" s="1692" t="s">
        <v>4623</v>
      </c>
      <c r="E25" s="1692" t="s">
        <v>4624</v>
      </c>
      <c r="F25" s="1692" t="s">
        <v>28</v>
      </c>
      <c r="G25" s="1692" t="s">
        <v>28</v>
      </c>
      <c r="H25" s="1692" t="s">
        <v>28</v>
      </c>
      <c r="I25" s="1692" t="s">
        <v>28</v>
      </c>
    </row>
    <row customHeight="1" ht="11.25">
      <c r="A26" s="1692" t="s">
        <v>1576</v>
      </c>
      <c r="B26" s="1692" t="s">
        <v>4635</v>
      </c>
      <c r="C26" s="1692" t="s">
        <v>28</v>
      </c>
      <c r="D26" s="1692" t="s">
        <v>4617</v>
      </c>
      <c r="E26" s="1692" t="s">
        <v>4596</v>
      </c>
      <c r="F26" s="1692" t="s">
        <v>28</v>
      </c>
      <c r="G26" s="1692" t="s">
        <v>28</v>
      </c>
      <c r="H26" s="1692" t="s">
        <v>28</v>
      </c>
      <c r="I26" s="1692" t="s">
        <v>28</v>
      </c>
    </row>
    <row customHeight="1" ht="11.25">
      <c r="A27" s="1692" t="s">
        <v>1581</v>
      </c>
      <c r="B27" s="1692" t="s">
        <v>4636</v>
      </c>
      <c r="C27" s="1692" t="s">
        <v>28</v>
      </c>
      <c r="D27" s="1692" t="s">
        <v>4632</v>
      </c>
      <c r="E27" s="1692" t="s">
        <v>4637</v>
      </c>
      <c r="F27" s="1692" t="s">
        <v>28</v>
      </c>
      <c r="G27" s="1692" t="s">
        <v>28</v>
      </c>
      <c r="H27" s="1692" t="s">
        <v>28</v>
      </c>
      <c r="I27" s="1692" t="s">
        <v>28</v>
      </c>
    </row>
    <row customHeight="1" ht="11.25">
      <c r="A28" s="1692" t="s">
        <v>1589</v>
      </c>
      <c r="B28" s="1692" t="s">
        <v>4638</v>
      </c>
      <c r="C28" s="1692" t="s">
        <v>28</v>
      </c>
      <c r="D28" s="1692" t="s">
        <v>4623</v>
      </c>
      <c r="E28" s="1692" t="s">
        <v>4624</v>
      </c>
      <c r="F28" s="1692" t="s">
        <v>28</v>
      </c>
      <c r="G28" s="1692" t="s">
        <v>28</v>
      </c>
      <c r="H28" s="1692" t="s">
        <v>28</v>
      </c>
      <c r="I28" s="1692" t="s">
        <v>28</v>
      </c>
    </row>
    <row customHeight="1" ht="11.25">
      <c r="A29" s="1692" t="s">
        <v>1591</v>
      </c>
      <c r="B29" s="1692" t="s">
        <v>4639</v>
      </c>
      <c r="C29" s="1692" t="s">
        <v>28</v>
      </c>
      <c r="D29" s="1692" t="s">
        <v>4617</v>
      </c>
      <c r="E29" s="1692" t="s">
        <v>4596</v>
      </c>
      <c r="F29" s="1692" t="s">
        <v>28</v>
      </c>
      <c r="G29" s="1692" t="s">
        <v>28</v>
      </c>
      <c r="H29" s="1692" t="s">
        <v>28</v>
      </c>
      <c r="I29" s="1692" t="s">
        <v>28</v>
      </c>
    </row>
    <row customHeight="1" ht="11.25">
      <c r="A30" s="1692" t="s">
        <v>1594</v>
      </c>
      <c r="B30" s="1692" t="s">
        <v>4640</v>
      </c>
      <c r="C30" s="1692" t="s">
        <v>28</v>
      </c>
      <c r="D30" s="1692" t="s">
        <v>4623</v>
      </c>
      <c r="E30" s="1692" t="s">
        <v>4624</v>
      </c>
      <c r="F30" s="1692" t="s">
        <v>28</v>
      </c>
      <c r="G30" s="1692" t="s">
        <v>28</v>
      </c>
      <c r="H30" s="1692" t="s">
        <v>28</v>
      </c>
      <c r="I30" s="1692" t="s">
        <v>28</v>
      </c>
    </row>
    <row customHeight="1" ht="11.25">
      <c r="A31" s="1692" t="s">
        <v>1600</v>
      </c>
      <c r="B31" s="1692" t="s">
        <v>4641</v>
      </c>
      <c r="C31" s="1692" t="s">
        <v>28</v>
      </c>
      <c r="D31" s="1692" t="s">
        <v>4623</v>
      </c>
      <c r="E31" s="1692" t="s">
        <v>4624</v>
      </c>
      <c r="F31" s="1692" t="s">
        <v>28</v>
      </c>
      <c r="G31" s="1692" t="s">
        <v>28</v>
      </c>
      <c r="H31" s="1692" t="s">
        <v>28</v>
      </c>
      <c r="I31" s="1692" t="s">
        <v>28</v>
      </c>
    </row>
    <row customHeight="1" ht="11.25">
      <c r="A32" s="1692" t="s">
        <v>1602</v>
      </c>
      <c r="B32" s="1692" t="s">
        <v>4642</v>
      </c>
      <c r="C32" s="1692" t="s">
        <v>28</v>
      </c>
      <c r="D32" s="1692" t="s">
        <v>4623</v>
      </c>
      <c r="E32" s="1692" t="s">
        <v>4624</v>
      </c>
      <c r="F32" s="1692" t="s">
        <v>28</v>
      </c>
      <c r="G32" s="1692" t="s">
        <v>28</v>
      </c>
      <c r="H32" s="1692" t="s">
        <v>28</v>
      </c>
      <c r="I32" s="1692" t="s">
        <v>28</v>
      </c>
    </row>
    <row customHeight="1" ht="11.25">
      <c r="A33" s="1692" t="s">
        <v>1604</v>
      </c>
      <c r="B33" s="1692" t="s">
        <v>4643</v>
      </c>
      <c r="C33" s="1692" t="s">
        <v>28</v>
      </c>
      <c r="D33" s="1692" t="s">
        <v>4623</v>
      </c>
      <c r="E33" s="1692" t="s">
        <v>4624</v>
      </c>
      <c r="F33" s="1692" t="s">
        <v>28</v>
      </c>
      <c r="G33" s="1692" t="s">
        <v>28</v>
      </c>
      <c r="H33" s="1692" t="s">
        <v>28</v>
      </c>
      <c r="I33" s="1692" t="s">
        <v>28</v>
      </c>
    </row>
    <row customHeight="1" ht="11.25">
      <c r="A34" s="1692" t="s">
        <v>1606</v>
      </c>
      <c r="B34" s="1692" t="s">
        <v>4644</v>
      </c>
      <c r="C34" s="1692" t="s">
        <v>28</v>
      </c>
      <c r="D34" s="1692" t="s">
        <v>4623</v>
      </c>
      <c r="E34" s="1692" t="s">
        <v>4624</v>
      </c>
      <c r="F34" s="1692" t="s">
        <v>28</v>
      </c>
      <c r="G34" s="1692" t="s">
        <v>28</v>
      </c>
      <c r="H34" s="1692" t="s">
        <v>28</v>
      </c>
      <c r="I34" s="1692" t="s">
        <v>28</v>
      </c>
    </row>
    <row customHeight="1" ht="11.25">
      <c r="A35" s="1692" t="s">
        <v>1611</v>
      </c>
      <c r="B35" s="1692" t="s">
        <v>4645</v>
      </c>
      <c r="C35" s="1692" t="s">
        <v>28</v>
      </c>
      <c r="D35" s="1692" t="s">
        <v>4623</v>
      </c>
      <c r="E35" s="1692" t="s">
        <v>4628</v>
      </c>
      <c r="F35" s="1692" t="s">
        <v>28</v>
      </c>
      <c r="G35" s="1692" t="s">
        <v>28</v>
      </c>
      <c r="H35" s="1692" t="s">
        <v>28</v>
      </c>
      <c r="I35" s="1692" t="s">
        <v>28</v>
      </c>
    </row>
    <row customHeight="1" ht="11.25">
      <c r="A36" s="1692" t="s">
        <v>1616</v>
      </c>
      <c r="B36" s="1692" t="s">
        <v>4646</v>
      </c>
      <c r="C36" s="1692" t="s">
        <v>28</v>
      </c>
      <c r="D36" s="1692" t="s">
        <v>4623</v>
      </c>
      <c r="E36" s="1692" t="s">
        <v>4624</v>
      </c>
      <c r="F36" s="1692" t="s">
        <v>28</v>
      </c>
      <c r="G36" s="1692" t="s">
        <v>28</v>
      </c>
      <c r="H36" s="1692" t="s">
        <v>28</v>
      </c>
      <c r="I36" s="1692" t="s">
        <v>28</v>
      </c>
    </row>
    <row customHeight="1" ht="11.25">
      <c r="A37" s="1692" t="s">
        <v>1620</v>
      </c>
      <c r="B37" s="1692" t="s">
        <v>4647</v>
      </c>
      <c r="C37" s="1692" t="s">
        <v>28</v>
      </c>
      <c r="D37" s="1692" t="s">
        <v>4623</v>
      </c>
      <c r="E37" s="1692" t="s">
        <v>4624</v>
      </c>
      <c r="F37" s="1692" t="s">
        <v>28</v>
      </c>
      <c r="G37" s="1692" t="s">
        <v>28</v>
      </c>
      <c r="H37" s="1692" t="s">
        <v>28</v>
      </c>
      <c r="I37" s="1692" t="s">
        <v>28</v>
      </c>
    </row>
    <row customHeight="1" ht="11.25">
      <c r="A38" s="1692" t="s">
        <v>1628</v>
      </c>
      <c r="B38" s="1692" t="s">
        <v>4648</v>
      </c>
      <c r="C38" s="1692" t="s">
        <v>28</v>
      </c>
      <c r="D38" s="1692" t="s">
        <v>4623</v>
      </c>
      <c r="E38" s="1692" t="s">
        <v>4624</v>
      </c>
      <c r="F38" s="1692" t="s">
        <v>28</v>
      </c>
      <c r="G38" s="1692" t="s">
        <v>28</v>
      </c>
      <c r="H38" s="1692" t="s">
        <v>28</v>
      </c>
      <c r="I38" s="1692" t="s">
        <v>28</v>
      </c>
    </row>
    <row customHeight="1" ht="11.25">
      <c r="A39" s="1692" t="s">
        <v>1634</v>
      </c>
      <c r="B39" s="1692" t="s">
        <v>4649</v>
      </c>
      <c r="C39" s="1692" t="s">
        <v>28</v>
      </c>
      <c r="D39" s="1692" t="s">
        <v>4623</v>
      </c>
      <c r="E39" s="1692" t="s">
        <v>4624</v>
      </c>
      <c r="F39" s="1692" t="s">
        <v>28</v>
      </c>
      <c r="G39" s="1692" t="s">
        <v>28</v>
      </c>
      <c r="H39" s="1692" t="s">
        <v>28</v>
      </c>
      <c r="I39" s="1692" t="s">
        <v>28</v>
      </c>
    </row>
    <row customHeight="1" ht="11.25">
      <c r="A40" s="1692" t="s">
        <v>1639</v>
      </c>
      <c r="B40" s="1692" t="s">
        <v>4650</v>
      </c>
      <c r="C40" s="1692" t="s">
        <v>28</v>
      </c>
      <c r="D40" s="1692" t="s">
        <v>4651</v>
      </c>
      <c r="E40" s="1692" t="s">
        <v>4652</v>
      </c>
      <c r="F40" s="1692" t="s">
        <v>28</v>
      </c>
      <c r="G40" s="1692" t="s">
        <v>28</v>
      </c>
      <c r="H40" s="1692" t="s">
        <v>28</v>
      </c>
      <c r="I40" s="1692" t="s">
        <v>28</v>
      </c>
    </row>
    <row customHeight="1" ht="11.25">
      <c r="A41" s="1692" t="s">
        <v>1643</v>
      </c>
      <c r="B41" s="1692" t="s">
        <v>4653</v>
      </c>
      <c r="C41" s="1692" t="s">
        <v>28</v>
      </c>
      <c r="D41" s="1692" t="s">
        <v>4654</v>
      </c>
      <c r="E41" s="1692" t="s">
        <v>4615</v>
      </c>
      <c r="F41" s="1692" t="s">
        <v>28</v>
      </c>
      <c r="G41" s="1692" t="s">
        <v>28</v>
      </c>
      <c r="H41" s="1692" t="s">
        <v>28</v>
      </c>
      <c r="I41" s="1692" t="s">
        <v>28</v>
      </c>
    </row>
    <row customHeight="1" ht="11.25">
      <c r="A42" s="1692" t="s">
        <v>1646</v>
      </c>
      <c r="B42" s="1692" t="s">
        <v>4655</v>
      </c>
      <c r="C42" s="1692" t="s">
        <v>28</v>
      </c>
      <c r="D42" s="1692" t="s">
        <v>4598</v>
      </c>
      <c r="E42" s="1692" t="s">
        <v>4602</v>
      </c>
      <c r="F42" s="1692" t="s">
        <v>28</v>
      </c>
      <c r="G42" s="1692" t="s">
        <v>28</v>
      </c>
      <c r="H42" s="1692" t="s">
        <v>28</v>
      </c>
      <c r="I42" s="1692" t="s">
        <v>28</v>
      </c>
    </row>
    <row customHeight="1" ht="11.25">
      <c r="A43" s="1692" t="s">
        <v>1653</v>
      </c>
      <c r="B43" s="1692" t="s">
        <v>4656</v>
      </c>
      <c r="C43" s="1692" t="s">
        <v>28</v>
      </c>
      <c r="D43" s="1692" t="s">
        <v>4657</v>
      </c>
      <c r="E43" s="1692" t="s">
        <v>4658</v>
      </c>
      <c r="F43" s="1692" t="s">
        <v>28</v>
      </c>
      <c r="G43" s="1692" t="s">
        <v>28</v>
      </c>
      <c r="H43" s="1692" t="s">
        <v>28</v>
      </c>
      <c r="I43" s="1692" t="s">
        <v>28</v>
      </c>
    </row>
    <row customHeight="1" ht="11.25">
      <c r="A44" s="1692" t="s">
        <v>1662</v>
      </c>
      <c r="B44" s="1692" t="s">
        <v>4659</v>
      </c>
      <c r="C44" s="1692" t="s">
        <v>28</v>
      </c>
      <c r="D44" s="1692" t="s">
        <v>4598</v>
      </c>
      <c r="E44" s="1692" t="s">
        <v>4660</v>
      </c>
      <c r="F44" s="1692" t="s">
        <v>28</v>
      </c>
      <c r="G44" s="1692" t="s">
        <v>28</v>
      </c>
      <c r="H44" s="1692" t="s">
        <v>28</v>
      </c>
      <c r="I44" s="1692" t="s">
        <v>28</v>
      </c>
    </row>
    <row customHeight="1" ht="11.25">
      <c r="A45" s="1692" t="s">
        <v>1667</v>
      </c>
      <c r="B45" s="1692" t="s">
        <v>4661</v>
      </c>
      <c r="C45" s="1692" t="s">
        <v>28</v>
      </c>
      <c r="D45" s="1692" t="s">
        <v>4598</v>
      </c>
      <c r="E45" s="1692" t="s">
        <v>4660</v>
      </c>
      <c r="F45" s="1692" t="s">
        <v>28</v>
      </c>
      <c r="G45" s="1692" t="s">
        <v>28</v>
      </c>
      <c r="H45" s="1692" t="s">
        <v>28</v>
      </c>
      <c r="I45" s="1692" t="s">
        <v>28</v>
      </c>
    </row>
    <row customHeight="1" ht="11.25">
      <c r="A46" s="1692" t="s">
        <v>1671</v>
      </c>
      <c r="B46" s="1692" t="s">
        <v>4662</v>
      </c>
      <c r="C46" s="1692" t="s">
        <v>28</v>
      </c>
      <c r="D46" s="1692" t="s">
        <v>4598</v>
      </c>
      <c r="E46" s="1692" t="s">
        <v>4660</v>
      </c>
      <c r="F46" s="1692" t="s">
        <v>28</v>
      </c>
      <c r="G46" s="1692" t="s">
        <v>28</v>
      </c>
      <c r="H46" s="1692" t="s">
        <v>28</v>
      </c>
      <c r="I46" s="1692" t="s">
        <v>28</v>
      </c>
    </row>
    <row customHeight="1" ht="11.25">
      <c r="A47" s="1692" t="s">
        <v>1677</v>
      </c>
      <c r="B47" s="1692" t="s">
        <v>4663</v>
      </c>
      <c r="C47" s="1692" t="s">
        <v>28</v>
      </c>
      <c r="D47" s="1692" t="s">
        <v>4598</v>
      </c>
      <c r="E47" s="1692" t="s">
        <v>4602</v>
      </c>
      <c r="F47" s="1692" t="s">
        <v>28</v>
      </c>
      <c r="G47" s="1692" t="s">
        <v>28</v>
      </c>
      <c r="H47" s="1692" t="s">
        <v>28</v>
      </c>
      <c r="I47" s="1692" t="s">
        <v>28</v>
      </c>
    </row>
    <row customHeight="1" ht="11.25">
      <c r="A48" s="1692" t="s">
        <v>1682</v>
      </c>
      <c r="B48" s="1692" t="s">
        <v>4664</v>
      </c>
      <c r="C48" s="1692" t="s">
        <v>28</v>
      </c>
      <c r="D48" s="1692" t="s">
        <v>4598</v>
      </c>
      <c r="E48" s="1692" t="s">
        <v>4606</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AAF18-5B43-6934-BCE2-0.D8248B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14BD3-DB97-2347-9CB8-0.DC8C143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"СамРЭК-Тепло Жигулевск"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C547B-958F-476B-C4C9-0.5BC26E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4665</v>
      </c>
    </row>
    <row customHeight="1" ht="11.25">
      <c r="A2" s="184" t="s">
        <v>101</v>
      </c>
      <c r="B2" s="184" t="s">
        <v>4666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B260E-387C-7049-4878-0.F610F4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4667</v>
      </c>
      <c r="B1" s="836" t="s">
        <v>4668</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169</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1406</v>
      </c>
    </row>
    <row customHeight="1" ht="11.25">
      <c r="A10" s="836">
        <v>4213783</v>
      </c>
      <c r="B10" s="836" t="s">
        <v>1421</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CB94-164C-5FFE-6BF4-0.4EDCB6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4667</v>
      </c>
      <c r="B1" s="836" t="s">
        <v>4669</v>
      </c>
    </row>
    <row customHeight="1" ht="11.25">
      <c r="A2" s="836" t="s">
        <v>4670</v>
      </c>
      <c r="B2" s="836" t="s">
        <v>1519</v>
      </c>
    </row>
    <row customHeight="1" ht="11.25">
      <c r="A3" s="836" t="s">
        <v>4671</v>
      </c>
      <c r="B3" s="836" t="s">
        <v>1529</v>
      </c>
    </row>
    <row customHeight="1" ht="11.25">
      <c r="A4" s="836" t="s">
        <v>4672</v>
      </c>
      <c r="B4" s="836" t="s">
        <v>1538</v>
      </c>
    </row>
    <row customHeight="1" ht="11.25">
      <c r="A5" s="836" t="s">
        <v>4673</v>
      </c>
      <c r="B5" s="836" t="s">
        <v>1547</v>
      </c>
    </row>
    <row customHeight="1" ht="11.25">
      <c r="A6" s="836" t="s">
        <v>4674</v>
      </c>
      <c r="B6" s="836" t="s">
        <v>1553</v>
      </c>
    </row>
    <row customHeight="1" ht="11.25">
      <c r="A7" s="836" t="s">
        <v>4675</v>
      </c>
      <c r="B7" s="836" t="s">
        <v>1561</v>
      </c>
    </row>
    <row customHeight="1" ht="11.25">
      <c r="A8" s="836" t="s">
        <v>4676</v>
      </c>
      <c r="B8" s="836" t="s">
        <v>1568</v>
      </c>
    </row>
    <row customHeight="1" ht="11.25">
      <c r="A9" s="836" t="s">
        <v>4677</v>
      </c>
      <c r="B9" s="836" t="s">
        <v>1574</v>
      </c>
    </row>
    <row customHeight="1" ht="11.25">
      <c r="A10" s="836" t="s">
        <v>4678</v>
      </c>
      <c r="B10" s="836" t="s">
        <v>1578</v>
      </c>
    </row>
    <row customHeight="1" ht="11.25">
      <c r="A11" s="836" t="s">
        <v>4679</v>
      </c>
      <c r="B11" s="836"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9148E-7731-6728-73B9-0.DB528928}"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3613</v>
      </c>
      <c r="B1" s="374" t="s">
        <v>3614</v>
      </c>
      <c r="C1" s="374" t="s">
        <v>3615</v>
      </c>
      <c r="D1" s="374" t="s">
        <v>3616</v>
      </c>
      <c r="E1" s="0" t="s">
        <v>3617</v>
      </c>
      <c r="F1" s="0" t="s">
        <v>3618</v>
      </c>
      <c r="G1" s="0" t="s">
        <v>3619</v>
      </c>
    </row>
    <row customHeight="1" ht="11.25">
      <c r="A2" s="0" t="s">
        <v>16</v>
      </c>
      <c r="B2" s="0" t="s">
        <v>3620</v>
      </c>
      <c r="C2" s="0" t="s">
        <v>3621</v>
      </c>
      <c r="D2" s="0" t="s">
        <v>3620</v>
      </c>
      <c r="E2" s="0" t="s">
        <v>3621</v>
      </c>
      <c r="F2" s="0" t="s">
        <v>3622</v>
      </c>
      <c r="G2" s="0" t="s">
        <v>112</v>
      </c>
    </row>
    <row customHeight="1" ht="11.25">
      <c r="A3" s="0" t="s">
        <v>16</v>
      </c>
      <c r="B3" s="0" t="s">
        <v>3620</v>
      </c>
      <c r="C3" s="0" t="s">
        <v>3621</v>
      </c>
      <c r="D3" s="0" t="s">
        <v>3623</v>
      </c>
      <c r="E3" s="0" t="s">
        <v>3624</v>
      </c>
      <c r="F3" s="0" t="s">
        <v>3625</v>
      </c>
      <c r="G3" s="0" t="s">
        <v>113</v>
      </c>
    </row>
    <row customHeight="1" ht="11.25">
      <c r="A4" s="0" t="s">
        <v>16</v>
      </c>
      <c r="B4" s="0" t="s">
        <v>3620</v>
      </c>
      <c r="C4" s="0" t="s">
        <v>3621</v>
      </c>
      <c r="D4" s="0" t="s">
        <v>3626</v>
      </c>
      <c r="E4" s="0" t="s">
        <v>3627</v>
      </c>
      <c r="F4" s="0" t="s">
        <v>3625</v>
      </c>
      <c r="G4" s="0" t="s">
        <v>93</v>
      </c>
    </row>
    <row customHeight="1" ht="11.25">
      <c r="A5" s="0" t="s">
        <v>16</v>
      </c>
      <c r="B5" s="0" t="s">
        <v>3620</v>
      </c>
      <c r="C5" s="0" t="s">
        <v>3621</v>
      </c>
      <c r="D5" s="0" t="s">
        <v>3628</v>
      </c>
      <c r="E5" s="0" t="s">
        <v>3629</v>
      </c>
      <c r="F5" s="0" t="s">
        <v>3625</v>
      </c>
      <c r="G5" s="0" t="s">
        <v>94</v>
      </c>
    </row>
    <row customHeight="1" ht="11.25">
      <c r="A6" s="0" t="s">
        <v>16</v>
      </c>
      <c r="B6" s="0" t="s">
        <v>3620</v>
      </c>
      <c r="C6" s="0" t="s">
        <v>3621</v>
      </c>
      <c r="D6" s="0" t="s">
        <v>3630</v>
      </c>
      <c r="E6" s="0" t="s">
        <v>3631</v>
      </c>
      <c r="F6" s="0" t="s">
        <v>3625</v>
      </c>
      <c r="G6" s="0" t="s">
        <v>114</v>
      </c>
    </row>
    <row customHeight="1" ht="11.25">
      <c r="A7" s="0" t="s">
        <v>16</v>
      </c>
      <c r="B7" s="0" t="s">
        <v>3620</v>
      </c>
      <c r="C7" s="0" t="s">
        <v>3621</v>
      </c>
      <c r="D7" s="0" t="s">
        <v>3632</v>
      </c>
      <c r="E7" s="0" t="s">
        <v>3633</v>
      </c>
      <c r="F7" s="0" t="s">
        <v>3625</v>
      </c>
      <c r="G7" s="0" t="s">
        <v>95</v>
      </c>
    </row>
    <row customHeight="1" ht="11.25">
      <c r="A8" s="0" t="s">
        <v>16</v>
      </c>
      <c r="B8" s="0" t="s">
        <v>3634</v>
      </c>
      <c r="C8" s="0" t="s">
        <v>3635</v>
      </c>
      <c r="D8" s="0" t="s">
        <v>3634</v>
      </c>
      <c r="E8" s="0" t="s">
        <v>3635</v>
      </c>
      <c r="F8" s="0" t="s">
        <v>3622</v>
      </c>
      <c r="G8" s="0" t="s">
        <v>96</v>
      </c>
    </row>
    <row customHeight="1" ht="11.25">
      <c r="A9" s="0" t="s">
        <v>16</v>
      </c>
      <c r="B9" s="0" t="s">
        <v>3634</v>
      </c>
      <c r="C9" s="0" t="s">
        <v>3635</v>
      </c>
      <c r="D9" s="0" t="s">
        <v>3636</v>
      </c>
      <c r="E9" s="0" t="s">
        <v>3637</v>
      </c>
      <c r="F9" s="0" t="s">
        <v>3638</v>
      </c>
      <c r="G9" s="0" t="s">
        <v>115</v>
      </c>
    </row>
    <row customHeight="1" ht="11.25">
      <c r="A10" s="0" t="s">
        <v>16</v>
      </c>
      <c r="B10" s="0" t="s">
        <v>3634</v>
      </c>
      <c r="C10" s="0" t="s">
        <v>3635</v>
      </c>
      <c r="D10" s="0" t="s">
        <v>3639</v>
      </c>
      <c r="E10" s="0" t="s">
        <v>3640</v>
      </c>
      <c r="F10" s="0" t="s">
        <v>3638</v>
      </c>
      <c r="G10" s="0" t="s">
        <v>151</v>
      </c>
    </row>
    <row customHeight="1" ht="11.25">
      <c r="A11" s="0" t="s">
        <v>16</v>
      </c>
      <c r="B11" s="0" t="s">
        <v>3634</v>
      </c>
      <c r="C11" s="0" t="s">
        <v>3635</v>
      </c>
      <c r="D11" s="0" t="s">
        <v>3641</v>
      </c>
      <c r="E11" s="0" t="s">
        <v>3642</v>
      </c>
      <c r="F11" s="0" t="s">
        <v>3625</v>
      </c>
      <c r="G11" s="0" t="s">
        <v>152</v>
      </c>
    </row>
    <row customHeight="1" ht="11.25">
      <c r="A12" s="0" t="s">
        <v>16</v>
      </c>
      <c r="B12" s="0" t="s">
        <v>3634</v>
      </c>
      <c r="C12" s="0" t="s">
        <v>3635</v>
      </c>
      <c r="D12" s="0" t="s">
        <v>3643</v>
      </c>
      <c r="E12" s="0" t="s">
        <v>3644</v>
      </c>
      <c r="F12" s="0" t="s">
        <v>3625</v>
      </c>
      <c r="G12" s="0" t="s">
        <v>153</v>
      </c>
    </row>
    <row customHeight="1" ht="11.25">
      <c r="A13" s="0" t="s">
        <v>16</v>
      </c>
      <c r="B13" s="0" t="s">
        <v>3634</v>
      </c>
      <c r="C13" s="0" t="s">
        <v>3635</v>
      </c>
      <c r="D13" s="0" t="s">
        <v>3645</v>
      </c>
      <c r="E13" s="0" t="s">
        <v>3646</v>
      </c>
      <c r="F13" s="0" t="s">
        <v>3625</v>
      </c>
      <c r="G13" s="0" t="s">
        <v>154</v>
      </c>
    </row>
    <row customHeight="1" ht="11.25">
      <c r="A14" s="0" t="s">
        <v>16</v>
      </c>
      <c r="B14" s="0" t="s">
        <v>3634</v>
      </c>
      <c r="C14" s="0" t="s">
        <v>3635</v>
      </c>
      <c r="D14" s="0" t="s">
        <v>3647</v>
      </c>
      <c r="E14" s="0" t="s">
        <v>3648</v>
      </c>
      <c r="F14" s="0" t="s">
        <v>3625</v>
      </c>
      <c r="G14" s="0" t="s">
        <v>155</v>
      </c>
    </row>
    <row customHeight="1" ht="11.25">
      <c r="A15" s="0" t="s">
        <v>16</v>
      </c>
      <c r="B15" s="0" t="s">
        <v>3634</v>
      </c>
      <c r="C15" s="0" t="s">
        <v>3635</v>
      </c>
      <c r="D15" s="0" t="s">
        <v>3649</v>
      </c>
      <c r="E15" s="0" t="s">
        <v>3650</v>
      </c>
      <c r="F15" s="0" t="s">
        <v>3625</v>
      </c>
      <c r="G15" s="0" t="s">
        <v>156</v>
      </c>
    </row>
    <row customHeight="1" ht="11.25">
      <c r="A16" s="0" t="s">
        <v>16</v>
      </c>
      <c r="B16" s="0" t="s">
        <v>3634</v>
      </c>
      <c r="C16" s="0" t="s">
        <v>3635</v>
      </c>
      <c r="D16" s="0" t="s">
        <v>3651</v>
      </c>
      <c r="E16" s="0" t="s">
        <v>3652</v>
      </c>
      <c r="F16" s="0" t="s">
        <v>3625</v>
      </c>
      <c r="G16" s="0" t="s">
        <v>1481</v>
      </c>
    </row>
    <row customHeight="1" ht="11.25">
      <c r="A17" s="0" t="s">
        <v>16</v>
      </c>
      <c r="B17" s="0" t="s">
        <v>3634</v>
      </c>
      <c r="C17" s="0" t="s">
        <v>3635</v>
      </c>
      <c r="D17" s="0" t="s">
        <v>3653</v>
      </c>
      <c r="E17" s="0" t="s">
        <v>3654</v>
      </c>
      <c r="F17" s="0" t="s">
        <v>3625</v>
      </c>
      <c r="G17" s="0" t="s">
        <v>1487</v>
      </c>
    </row>
    <row customHeight="1" ht="11.25">
      <c r="A18" s="0" t="s">
        <v>16</v>
      </c>
      <c r="B18" s="0" t="s">
        <v>3634</v>
      </c>
      <c r="C18" s="0" t="s">
        <v>3635</v>
      </c>
      <c r="D18" s="0" t="s">
        <v>3655</v>
      </c>
      <c r="E18" s="0" t="s">
        <v>3656</v>
      </c>
      <c r="F18" s="0" t="s">
        <v>3625</v>
      </c>
      <c r="G18" s="0" t="s">
        <v>1499</v>
      </c>
    </row>
    <row customHeight="1" ht="11.25">
      <c r="A19" s="0" t="s">
        <v>16</v>
      </c>
      <c r="B19" s="0" t="s">
        <v>3634</v>
      </c>
      <c r="C19" s="0" t="s">
        <v>3635</v>
      </c>
      <c r="D19" s="0" t="s">
        <v>3657</v>
      </c>
      <c r="E19" s="0" t="s">
        <v>3658</v>
      </c>
      <c r="F19" s="0" t="s">
        <v>3625</v>
      </c>
      <c r="G19" s="0" t="s">
        <v>1513</v>
      </c>
    </row>
    <row customHeight="1" ht="11.25">
      <c r="A20" s="0" t="s">
        <v>16</v>
      </c>
      <c r="B20" s="0" t="s">
        <v>3634</v>
      </c>
      <c r="C20" s="0" t="s">
        <v>3635</v>
      </c>
      <c r="D20" s="0" t="s">
        <v>3659</v>
      </c>
      <c r="E20" s="0" t="s">
        <v>3660</v>
      </c>
      <c r="F20" s="0" t="s">
        <v>3625</v>
      </c>
      <c r="G20" s="0" t="s">
        <v>1525</v>
      </c>
    </row>
    <row customHeight="1" ht="11.25">
      <c r="A21" s="0" t="s">
        <v>16</v>
      </c>
      <c r="B21" s="0" t="s">
        <v>3661</v>
      </c>
      <c r="C21" s="0" t="s">
        <v>3662</v>
      </c>
      <c r="D21" s="0" t="s">
        <v>3661</v>
      </c>
      <c r="E21" s="0" t="s">
        <v>3662</v>
      </c>
      <c r="F21" s="0" t="s">
        <v>3622</v>
      </c>
      <c r="G21" s="0" t="s">
        <v>1534</v>
      </c>
    </row>
    <row customHeight="1" ht="11.25">
      <c r="A22" s="0" t="s">
        <v>16</v>
      </c>
      <c r="B22" s="0" t="s">
        <v>3661</v>
      </c>
      <c r="C22" s="0" t="s">
        <v>3662</v>
      </c>
      <c r="D22" s="0" t="s">
        <v>3663</v>
      </c>
      <c r="E22" s="0" t="s">
        <v>3664</v>
      </c>
      <c r="F22" s="0" t="s">
        <v>3625</v>
      </c>
      <c r="G22" s="0" t="s">
        <v>1550</v>
      </c>
    </row>
    <row customHeight="1" ht="11.25">
      <c r="A23" s="0" t="s">
        <v>16</v>
      </c>
      <c r="B23" s="0" t="s">
        <v>3661</v>
      </c>
      <c r="C23" s="0" t="s">
        <v>3662</v>
      </c>
      <c r="D23" s="0" t="s">
        <v>3665</v>
      </c>
      <c r="E23" s="0" t="s">
        <v>3666</v>
      </c>
      <c r="F23" s="0" t="s">
        <v>3625</v>
      </c>
      <c r="G23" s="0" t="s">
        <v>1557</v>
      </c>
    </row>
    <row customHeight="1" ht="11.25">
      <c r="A24" s="0" t="s">
        <v>16</v>
      </c>
      <c r="B24" s="0" t="s">
        <v>3661</v>
      </c>
      <c r="C24" s="0" t="s">
        <v>3662</v>
      </c>
      <c r="D24" s="0" t="s">
        <v>3667</v>
      </c>
      <c r="E24" s="0" t="s">
        <v>3668</v>
      </c>
      <c r="F24" s="0" t="s">
        <v>3625</v>
      </c>
      <c r="G24" s="0" t="s">
        <v>1565</v>
      </c>
    </row>
    <row customHeight="1" ht="11.25">
      <c r="A25" s="0" t="s">
        <v>16</v>
      </c>
      <c r="B25" s="0" t="s">
        <v>3661</v>
      </c>
      <c r="C25" s="0" t="s">
        <v>3662</v>
      </c>
      <c r="D25" s="0" t="s">
        <v>3669</v>
      </c>
      <c r="E25" s="0" t="s">
        <v>3670</v>
      </c>
      <c r="F25" s="0" t="s">
        <v>3625</v>
      </c>
      <c r="G25" s="0" t="s">
        <v>1572</v>
      </c>
    </row>
    <row customHeight="1" ht="11.25">
      <c r="A26" s="0" t="s">
        <v>16</v>
      </c>
      <c r="B26" s="0" t="s">
        <v>3661</v>
      </c>
      <c r="C26" s="0" t="s">
        <v>3662</v>
      </c>
      <c r="D26" s="0" t="s">
        <v>3671</v>
      </c>
      <c r="E26" s="0" t="s">
        <v>3672</v>
      </c>
      <c r="F26" s="0" t="s">
        <v>3625</v>
      </c>
      <c r="G26" s="0" t="s">
        <v>1576</v>
      </c>
    </row>
    <row customHeight="1" ht="11.25">
      <c r="A27" s="0" t="s">
        <v>16</v>
      </c>
      <c r="B27" s="0" t="s">
        <v>3673</v>
      </c>
      <c r="C27" s="0" t="s">
        <v>3674</v>
      </c>
      <c r="D27" s="0" t="s">
        <v>3673</v>
      </c>
      <c r="E27" s="0" t="s">
        <v>3674</v>
      </c>
      <c r="F27" s="0" t="s">
        <v>3622</v>
      </c>
      <c r="G27" s="0" t="s">
        <v>1581</v>
      </c>
    </row>
    <row customHeight="1" ht="11.25">
      <c r="A28" s="0" t="s">
        <v>16</v>
      </c>
      <c r="B28" s="0" t="s">
        <v>3673</v>
      </c>
      <c r="C28" s="0" t="s">
        <v>3674</v>
      </c>
      <c r="D28" s="0" t="s">
        <v>3675</v>
      </c>
      <c r="E28" s="0" t="s">
        <v>3676</v>
      </c>
      <c r="F28" s="0" t="s">
        <v>3625</v>
      </c>
      <c r="G28" s="0" t="s">
        <v>1589</v>
      </c>
    </row>
    <row customHeight="1" ht="11.25">
      <c r="A29" s="0" t="s">
        <v>16</v>
      </c>
      <c r="B29" s="0" t="s">
        <v>3673</v>
      </c>
      <c r="C29" s="0" t="s">
        <v>3674</v>
      </c>
      <c r="D29" s="0" t="s">
        <v>3677</v>
      </c>
      <c r="E29" s="0" t="s">
        <v>3678</v>
      </c>
      <c r="F29" s="0" t="s">
        <v>3625</v>
      </c>
      <c r="G29" s="0" t="s">
        <v>1591</v>
      </c>
    </row>
    <row customHeight="1" ht="11.25">
      <c r="A30" s="0" t="s">
        <v>16</v>
      </c>
      <c r="B30" s="0" t="s">
        <v>3673</v>
      </c>
      <c r="C30" s="0" t="s">
        <v>3674</v>
      </c>
      <c r="D30" s="0" t="s">
        <v>3679</v>
      </c>
      <c r="E30" s="0" t="s">
        <v>3680</v>
      </c>
      <c r="F30" s="0" t="s">
        <v>3625</v>
      </c>
      <c r="G30" s="0" t="s">
        <v>1594</v>
      </c>
    </row>
    <row customHeight="1" ht="11.25">
      <c r="A31" s="0" t="s">
        <v>16</v>
      </c>
      <c r="B31" s="0" t="s">
        <v>3673</v>
      </c>
      <c r="C31" s="0" t="s">
        <v>3674</v>
      </c>
      <c r="D31" s="0" t="s">
        <v>3681</v>
      </c>
      <c r="E31" s="0" t="s">
        <v>3682</v>
      </c>
      <c r="F31" s="0" t="s">
        <v>3625</v>
      </c>
      <c r="G31" s="0" t="s">
        <v>1600</v>
      </c>
    </row>
    <row customHeight="1" ht="11.25">
      <c r="A32" s="0" t="s">
        <v>16</v>
      </c>
      <c r="B32" s="0" t="s">
        <v>3673</v>
      </c>
      <c r="C32" s="0" t="s">
        <v>3674</v>
      </c>
      <c r="D32" s="0" t="s">
        <v>3683</v>
      </c>
      <c r="E32" s="0" t="s">
        <v>3684</v>
      </c>
      <c r="F32" s="0" t="s">
        <v>3625</v>
      </c>
      <c r="G32" s="0" t="s">
        <v>1602</v>
      </c>
    </row>
    <row customHeight="1" ht="11.25">
      <c r="A33" s="0" t="s">
        <v>16</v>
      </c>
      <c r="B33" s="0" t="s">
        <v>3673</v>
      </c>
      <c r="C33" s="0" t="s">
        <v>3674</v>
      </c>
      <c r="D33" s="0" t="s">
        <v>3685</v>
      </c>
      <c r="E33" s="0" t="s">
        <v>3686</v>
      </c>
      <c r="F33" s="0" t="s">
        <v>3625</v>
      </c>
      <c r="G33" s="0" t="s">
        <v>1604</v>
      </c>
    </row>
    <row customHeight="1" ht="11.25">
      <c r="A34" s="0" t="s">
        <v>16</v>
      </c>
      <c r="B34" s="0" t="s">
        <v>3673</v>
      </c>
      <c r="C34" s="0" t="s">
        <v>3674</v>
      </c>
      <c r="D34" s="0" t="s">
        <v>3687</v>
      </c>
      <c r="E34" s="0" t="s">
        <v>3688</v>
      </c>
      <c r="F34" s="0" t="s">
        <v>3625</v>
      </c>
      <c r="G34" s="0" t="s">
        <v>1606</v>
      </c>
    </row>
    <row customHeight="1" ht="11.25">
      <c r="A35" s="0" t="s">
        <v>16</v>
      </c>
      <c r="B35" s="0" t="s">
        <v>3673</v>
      </c>
      <c r="C35" s="0" t="s">
        <v>3674</v>
      </c>
      <c r="D35" s="0" t="s">
        <v>3689</v>
      </c>
      <c r="E35" s="0" t="s">
        <v>3690</v>
      </c>
      <c r="F35" s="0" t="s">
        <v>3625</v>
      </c>
      <c r="G35" s="0" t="s">
        <v>1611</v>
      </c>
    </row>
    <row customHeight="1" ht="11.25">
      <c r="A36" s="0" t="s">
        <v>16</v>
      </c>
      <c r="B36" s="0" t="s">
        <v>3691</v>
      </c>
      <c r="C36" s="0" t="s">
        <v>3692</v>
      </c>
      <c r="D36" s="0" t="s">
        <v>3691</v>
      </c>
      <c r="E36" s="0" t="s">
        <v>3692</v>
      </c>
      <c r="F36" s="0" t="s">
        <v>3622</v>
      </c>
      <c r="G36" s="0" t="s">
        <v>1616</v>
      </c>
    </row>
    <row customHeight="1" ht="11.25">
      <c r="A37" s="0" t="s">
        <v>16</v>
      </c>
      <c r="B37" s="0" t="s">
        <v>3691</v>
      </c>
      <c r="C37" s="0" t="s">
        <v>3692</v>
      </c>
      <c r="D37" s="0" t="s">
        <v>3693</v>
      </c>
      <c r="E37" s="0" t="s">
        <v>3694</v>
      </c>
      <c r="F37" s="0" t="s">
        <v>3625</v>
      </c>
      <c r="G37" s="0" t="s">
        <v>1620</v>
      </c>
    </row>
    <row customHeight="1" ht="11.25">
      <c r="A38" s="0" t="s">
        <v>16</v>
      </c>
      <c r="B38" s="0" t="s">
        <v>3691</v>
      </c>
      <c r="C38" s="0" t="s">
        <v>3692</v>
      </c>
      <c r="D38" s="0" t="s">
        <v>3695</v>
      </c>
      <c r="E38" s="0" t="s">
        <v>3696</v>
      </c>
      <c r="F38" s="0" t="s">
        <v>3625</v>
      </c>
      <c r="G38" s="0" t="s">
        <v>1628</v>
      </c>
    </row>
    <row customHeight="1" ht="11.25">
      <c r="A39" s="0" t="s">
        <v>16</v>
      </c>
      <c r="B39" s="0" t="s">
        <v>3691</v>
      </c>
      <c r="C39" s="0" t="s">
        <v>3692</v>
      </c>
      <c r="D39" s="0" t="s">
        <v>3697</v>
      </c>
      <c r="E39" s="0" t="s">
        <v>3698</v>
      </c>
      <c r="F39" s="0" t="s">
        <v>3625</v>
      </c>
      <c r="G39" s="0" t="s">
        <v>1634</v>
      </c>
    </row>
    <row customHeight="1" ht="11.25">
      <c r="A40" s="0" t="s">
        <v>16</v>
      </c>
      <c r="B40" s="0" t="s">
        <v>3691</v>
      </c>
      <c r="C40" s="0" t="s">
        <v>3692</v>
      </c>
      <c r="D40" s="0" t="s">
        <v>3699</v>
      </c>
      <c r="E40" s="0" t="s">
        <v>3700</v>
      </c>
      <c r="F40" s="0" t="s">
        <v>3625</v>
      </c>
      <c r="G40" s="0" t="s">
        <v>1639</v>
      </c>
    </row>
    <row customHeight="1" ht="11.25">
      <c r="A41" s="0" t="s">
        <v>16</v>
      </c>
      <c r="B41" s="0" t="s">
        <v>3691</v>
      </c>
      <c r="C41" s="0" t="s">
        <v>3692</v>
      </c>
      <c r="D41" s="0" t="s">
        <v>3701</v>
      </c>
      <c r="E41" s="0" t="s">
        <v>3702</v>
      </c>
      <c r="F41" s="0" t="s">
        <v>3625</v>
      </c>
      <c r="G41" s="0" t="s">
        <v>1643</v>
      </c>
    </row>
    <row customHeight="1" ht="11.25">
      <c r="A42" s="0" t="s">
        <v>16</v>
      </c>
      <c r="B42" s="0" t="s">
        <v>3691</v>
      </c>
      <c r="C42" s="0" t="s">
        <v>3692</v>
      </c>
      <c r="D42" s="0" t="s">
        <v>3703</v>
      </c>
      <c r="E42" s="0" t="s">
        <v>3704</v>
      </c>
      <c r="F42" s="0" t="s">
        <v>3625</v>
      </c>
      <c r="G42" s="0" t="s">
        <v>1646</v>
      </c>
    </row>
    <row customHeight="1" ht="11.25">
      <c r="A43" s="0" t="s">
        <v>16</v>
      </c>
      <c r="B43" s="0" t="s">
        <v>3691</v>
      </c>
      <c r="C43" s="0" t="s">
        <v>3692</v>
      </c>
      <c r="D43" s="0" t="s">
        <v>3705</v>
      </c>
      <c r="E43" s="0" t="s">
        <v>3706</v>
      </c>
      <c r="F43" s="0" t="s">
        <v>3625</v>
      </c>
      <c r="G43" s="0" t="s">
        <v>1653</v>
      </c>
    </row>
    <row customHeight="1" ht="11.25">
      <c r="A44" s="0" t="s">
        <v>16</v>
      </c>
      <c r="B44" s="0" t="s">
        <v>3691</v>
      </c>
      <c r="C44" s="0" t="s">
        <v>3692</v>
      </c>
      <c r="D44" s="0" t="s">
        <v>3707</v>
      </c>
      <c r="E44" s="0" t="s">
        <v>3708</v>
      </c>
      <c r="F44" s="0" t="s">
        <v>3625</v>
      </c>
      <c r="G44" s="0" t="s">
        <v>1662</v>
      </c>
    </row>
    <row customHeight="1" ht="11.25">
      <c r="A45" s="0" t="s">
        <v>16</v>
      </c>
      <c r="B45" s="0" t="s">
        <v>3691</v>
      </c>
      <c r="C45" s="0" t="s">
        <v>3692</v>
      </c>
      <c r="D45" s="0" t="s">
        <v>3709</v>
      </c>
      <c r="E45" s="0" t="s">
        <v>3710</v>
      </c>
      <c r="F45" s="0" t="s">
        <v>3625</v>
      </c>
      <c r="G45" s="0" t="s">
        <v>1667</v>
      </c>
    </row>
    <row customHeight="1" ht="11.25">
      <c r="A46" s="0" t="s">
        <v>16</v>
      </c>
      <c r="B46" s="0" t="s">
        <v>3711</v>
      </c>
      <c r="C46" s="0" t="s">
        <v>3712</v>
      </c>
      <c r="D46" s="0" t="s">
        <v>3711</v>
      </c>
      <c r="E46" s="0" t="s">
        <v>3712</v>
      </c>
      <c r="F46" s="0" t="s">
        <v>3622</v>
      </c>
      <c r="G46" s="0" t="s">
        <v>1671</v>
      </c>
    </row>
    <row customHeight="1" ht="11.25">
      <c r="A47" s="0" t="s">
        <v>16</v>
      </c>
      <c r="B47" s="0" t="s">
        <v>3711</v>
      </c>
      <c r="C47" s="0" t="s">
        <v>3712</v>
      </c>
      <c r="D47" s="0" t="s">
        <v>3713</v>
      </c>
      <c r="E47" s="0" t="s">
        <v>3714</v>
      </c>
      <c r="F47" s="0" t="s">
        <v>3625</v>
      </c>
      <c r="G47" s="0" t="s">
        <v>1677</v>
      </c>
    </row>
    <row customHeight="1" ht="11.25">
      <c r="A48" s="0" t="s">
        <v>16</v>
      </c>
      <c r="B48" s="0" t="s">
        <v>3711</v>
      </c>
      <c r="C48" s="0" t="s">
        <v>3712</v>
      </c>
      <c r="D48" s="0" t="s">
        <v>3715</v>
      </c>
      <c r="E48" s="0" t="s">
        <v>3716</v>
      </c>
      <c r="F48" s="0" t="s">
        <v>3625</v>
      </c>
      <c r="G48" s="0" t="s">
        <v>1682</v>
      </c>
    </row>
    <row customHeight="1" ht="11.25">
      <c r="A49" s="0" t="s">
        <v>16</v>
      </c>
      <c r="B49" s="0" t="s">
        <v>3711</v>
      </c>
      <c r="C49" s="0" t="s">
        <v>3712</v>
      </c>
      <c r="D49" s="0" t="s">
        <v>3717</v>
      </c>
      <c r="E49" s="0" t="s">
        <v>3718</v>
      </c>
      <c r="F49" s="0" t="s">
        <v>3625</v>
      </c>
      <c r="G49" s="0" t="s">
        <v>1685</v>
      </c>
    </row>
    <row customHeight="1" ht="11.25">
      <c r="A50" s="0" t="s">
        <v>16</v>
      </c>
      <c r="B50" s="0" t="s">
        <v>3711</v>
      </c>
      <c r="C50" s="0" t="s">
        <v>3712</v>
      </c>
      <c r="D50" s="0" t="s">
        <v>3719</v>
      </c>
      <c r="E50" s="0" t="s">
        <v>3720</v>
      </c>
      <c r="F50" s="0" t="s">
        <v>3625</v>
      </c>
      <c r="G50" s="0" t="s">
        <v>1689</v>
      </c>
    </row>
    <row customHeight="1" ht="11.25">
      <c r="A51" s="0" t="s">
        <v>16</v>
      </c>
      <c r="B51" s="0" t="s">
        <v>3711</v>
      </c>
      <c r="C51" s="0" t="s">
        <v>3712</v>
      </c>
      <c r="D51" s="0" t="s">
        <v>3721</v>
      </c>
      <c r="E51" s="0" t="s">
        <v>3722</v>
      </c>
      <c r="F51" s="0" t="s">
        <v>3625</v>
      </c>
      <c r="G51" s="0" t="s">
        <v>1693</v>
      </c>
    </row>
    <row customHeight="1" ht="11.25">
      <c r="A52" s="0" t="s">
        <v>16</v>
      </c>
      <c r="B52" s="0" t="s">
        <v>3711</v>
      </c>
      <c r="C52" s="0" t="s">
        <v>3712</v>
      </c>
      <c r="D52" s="0" t="s">
        <v>3723</v>
      </c>
      <c r="E52" s="0" t="s">
        <v>3724</v>
      </c>
      <c r="F52" s="0" t="s">
        <v>3625</v>
      </c>
      <c r="G52" s="0" t="s">
        <v>1697</v>
      </c>
    </row>
    <row customHeight="1" ht="11.25">
      <c r="A53" s="0" t="s">
        <v>16</v>
      </c>
      <c r="B53" s="0" t="s">
        <v>3711</v>
      </c>
      <c r="C53" s="0" t="s">
        <v>3712</v>
      </c>
      <c r="D53" s="0" t="s">
        <v>3725</v>
      </c>
      <c r="E53" s="0" t="s">
        <v>3726</v>
      </c>
      <c r="F53" s="0" t="s">
        <v>3625</v>
      </c>
      <c r="G53" s="0" t="s">
        <v>1699</v>
      </c>
    </row>
    <row customHeight="1" ht="11.25">
      <c r="A54" s="0" t="s">
        <v>16</v>
      </c>
      <c r="B54" s="0" t="s">
        <v>3711</v>
      </c>
      <c r="C54" s="0" t="s">
        <v>3712</v>
      </c>
      <c r="D54" s="0" t="s">
        <v>3727</v>
      </c>
      <c r="E54" s="0" t="s">
        <v>3728</v>
      </c>
      <c r="F54" s="0" t="s">
        <v>3625</v>
      </c>
      <c r="G54" s="0" t="s">
        <v>1702</v>
      </c>
    </row>
    <row customHeight="1" ht="11.25">
      <c r="A55" s="0" t="s">
        <v>16</v>
      </c>
      <c r="B55" s="0" t="s">
        <v>3711</v>
      </c>
      <c r="C55" s="0" t="s">
        <v>3712</v>
      </c>
      <c r="D55" s="0" t="s">
        <v>3729</v>
      </c>
      <c r="E55" s="0" t="s">
        <v>3730</v>
      </c>
      <c r="F55" s="0" t="s">
        <v>3625</v>
      </c>
      <c r="G55" s="0" t="s">
        <v>1706</v>
      </c>
    </row>
    <row customHeight="1" ht="11.25">
      <c r="A56" s="0" t="s">
        <v>16</v>
      </c>
      <c r="B56" s="0" t="s">
        <v>3711</v>
      </c>
      <c r="C56" s="0" t="s">
        <v>3712</v>
      </c>
      <c r="D56" s="0" t="s">
        <v>3731</v>
      </c>
      <c r="E56" s="0" t="s">
        <v>3732</v>
      </c>
      <c r="F56" s="0" t="s">
        <v>3625</v>
      </c>
      <c r="G56" s="0" t="s">
        <v>1709</v>
      </c>
    </row>
    <row customHeight="1" ht="11.25">
      <c r="A57" s="0" t="s">
        <v>16</v>
      </c>
      <c r="B57" s="0" t="s">
        <v>3711</v>
      </c>
      <c r="C57" s="0" t="s">
        <v>3712</v>
      </c>
      <c r="D57" s="0" t="s">
        <v>3733</v>
      </c>
      <c r="E57" s="0" t="s">
        <v>3734</v>
      </c>
      <c r="F57" s="0" t="s">
        <v>3625</v>
      </c>
      <c r="G57" s="0" t="s">
        <v>1712</v>
      </c>
    </row>
    <row customHeight="1" ht="11.25">
      <c r="A58" s="0" t="s">
        <v>16</v>
      </c>
      <c r="B58" s="0" t="s">
        <v>3711</v>
      </c>
      <c r="C58" s="0" t="s">
        <v>3712</v>
      </c>
      <c r="D58" s="0" t="s">
        <v>3735</v>
      </c>
      <c r="E58" s="0" t="s">
        <v>3736</v>
      </c>
      <c r="F58" s="0" t="s">
        <v>3625</v>
      </c>
      <c r="G58" s="0" t="s">
        <v>1715</v>
      </c>
    </row>
    <row customHeight="1" ht="11.25">
      <c r="A59" s="0" t="s">
        <v>16</v>
      </c>
      <c r="B59" s="0" t="s">
        <v>3711</v>
      </c>
      <c r="C59" s="0" t="s">
        <v>3712</v>
      </c>
      <c r="D59" s="0" t="s">
        <v>3737</v>
      </c>
      <c r="E59" s="0" t="s">
        <v>3738</v>
      </c>
      <c r="F59" s="0" t="s">
        <v>3625</v>
      </c>
      <c r="G59" s="0" t="s">
        <v>1719</v>
      </c>
    </row>
    <row customHeight="1" ht="11.25">
      <c r="A60" s="0" t="s">
        <v>16</v>
      </c>
      <c r="B60" s="0" t="s">
        <v>3739</v>
      </c>
      <c r="C60" s="0" t="s">
        <v>3740</v>
      </c>
      <c r="D60" s="0" t="s">
        <v>3739</v>
      </c>
      <c r="E60" s="0" t="s">
        <v>3740</v>
      </c>
      <c r="F60" s="0" t="s">
        <v>3622</v>
      </c>
      <c r="G60" s="0" t="s">
        <v>1722</v>
      </c>
    </row>
    <row customHeight="1" ht="11.25">
      <c r="A61" s="0" t="s">
        <v>16</v>
      </c>
      <c r="B61" s="0" t="s">
        <v>3739</v>
      </c>
      <c r="C61" s="0" t="s">
        <v>3740</v>
      </c>
      <c r="D61" s="0" t="s">
        <v>3741</v>
      </c>
      <c r="E61" s="0" t="s">
        <v>3742</v>
      </c>
      <c r="F61" s="0" t="s">
        <v>3638</v>
      </c>
      <c r="G61" s="0" t="s">
        <v>3743</v>
      </c>
    </row>
    <row customHeight="1" ht="11.25">
      <c r="A62" s="0" t="s">
        <v>16</v>
      </c>
      <c r="B62" s="0" t="s">
        <v>3739</v>
      </c>
      <c r="C62" s="0" t="s">
        <v>3740</v>
      </c>
      <c r="D62" s="0" t="s">
        <v>3744</v>
      </c>
      <c r="E62" s="0" t="s">
        <v>3745</v>
      </c>
      <c r="F62" s="0" t="s">
        <v>3638</v>
      </c>
      <c r="G62" s="0" t="s">
        <v>3746</v>
      </c>
    </row>
    <row customHeight="1" ht="11.25">
      <c r="A63" s="0" t="s">
        <v>16</v>
      </c>
      <c r="B63" s="0" t="s">
        <v>3739</v>
      </c>
      <c r="C63" s="0" t="s">
        <v>3740</v>
      </c>
      <c r="D63" s="0" t="s">
        <v>3747</v>
      </c>
      <c r="E63" s="0" t="s">
        <v>3748</v>
      </c>
      <c r="F63" s="0" t="s">
        <v>3638</v>
      </c>
      <c r="G63" s="0" t="s">
        <v>3749</v>
      </c>
    </row>
    <row customHeight="1" ht="11.25">
      <c r="A64" s="0" t="s">
        <v>16</v>
      </c>
      <c r="B64" s="0" t="s">
        <v>3739</v>
      </c>
      <c r="C64" s="0" t="s">
        <v>3740</v>
      </c>
      <c r="D64" s="0" t="s">
        <v>3750</v>
      </c>
      <c r="E64" s="0" t="s">
        <v>3751</v>
      </c>
      <c r="F64" s="0" t="s">
        <v>3625</v>
      </c>
      <c r="G64" s="0" t="s">
        <v>3752</v>
      </c>
    </row>
    <row customHeight="1" ht="11.25">
      <c r="A65" s="0" t="s">
        <v>16</v>
      </c>
      <c r="B65" s="0" t="s">
        <v>3739</v>
      </c>
      <c r="C65" s="0" t="s">
        <v>3740</v>
      </c>
      <c r="D65" s="0" t="s">
        <v>3753</v>
      </c>
      <c r="E65" s="0" t="s">
        <v>3754</v>
      </c>
      <c r="F65" s="0" t="s">
        <v>3625</v>
      </c>
      <c r="G65" s="0" t="s">
        <v>3755</v>
      </c>
    </row>
    <row customHeight="1" ht="11.25">
      <c r="A66" s="0" t="s">
        <v>16</v>
      </c>
      <c r="B66" s="0" t="s">
        <v>3739</v>
      </c>
      <c r="C66" s="0" t="s">
        <v>3740</v>
      </c>
      <c r="D66" s="0" t="s">
        <v>3756</v>
      </c>
      <c r="E66" s="0" t="s">
        <v>3757</v>
      </c>
      <c r="F66" s="0" t="s">
        <v>3625</v>
      </c>
      <c r="G66" s="0" t="s">
        <v>3758</v>
      </c>
    </row>
    <row customHeight="1" ht="11.25">
      <c r="A67" s="0" t="s">
        <v>16</v>
      </c>
      <c r="B67" s="0" t="s">
        <v>3739</v>
      </c>
      <c r="C67" s="0" t="s">
        <v>3740</v>
      </c>
      <c r="D67" s="0" t="s">
        <v>3759</v>
      </c>
      <c r="E67" s="0" t="s">
        <v>3760</v>
      </c>
      <c r="F67" s="0" t="s">
        <v>3625</v>
      </c>
      <c r="G67" s="0" t="s">
        <v>2040</v>
      </c>
    </row>
    <row customHeight="1" ht="11.25">
      <c r="A68" s="0" t="s">
        <v>16</v>
      </c>
      <c r="B68" s="0" t="s">
        <v>3739</v>
      </c>
      <c r="C68" s="0" t="s">
        <v>3740</v>
      </c>
      <c r="D68" s="0" t="s">
        <v>3761</v>
      </c>
      <c r="E68" s="0" t="s">
        <v>3762</v>
      </c>
      <c r="F68" s="0" t="s">
        <v>3625</v>
      </c>
      <c r="G68" s="0" t="s">
        <v>3763</v>
      </c>
    </row>
    <row customHeight="1" ht="11.25">
      <c r="A69" s="0" t="s">
        <v>16</v>
      </c>
      <c r="B69" s="0" t="s">
        <v>3739</v>
      </c>
      <c r="C69" s="0" t="s">
        <v>3740</v>
      </c>
      <c r="D69" s="0" t="s">
        <v>3764</v>
      </c>
      <c r="E69" s="0" t="s">
        <v>3765</v>
      </c>
      <c r="F69" s="0" t="s">
        <v>3625</v>
      </c>
      <c r="G69" s="0" t="s">
        <v>2243</v>
      </c>
    </row>
    <row customHeight="1" ht="11.25">
      <c r="A70" s="0" t="s">
        <v>16</v>
      </c>
      <c r="B70" s="0" t="s">
        <v>3739</v>
      </c>
      <c r="C70" s="0" t="s">
        <v>3740</v>
      </c>
      <c r="D70" s="0" t="s">
        <v>3766</v>
      </c>
      <c r="E70" s="0" t="s">
        <v>3767</v>
      </c>
      <c r="F70" s="0" t="s">
        <v>3625</v>
      </c>
      <c r="G70" s="0" t="s">
        <v>3768</v>
      </c>
    </row>
    <row customHeight="1" ht="11.25">
      <c r="A71" s="0" t="s">
        <v>16</v>
      </c>
      <c r="B71" s="0" t="s">
        <v>3739</v>
      </c>
      <c r="C71" s="0" t="s">
        <v>3740</v>
      </c>
      <c r="D71" s="0" t="s">
        <v>3769</v>
      </c>
      <c r="E71" s="0" t="s">
        <v>3770</v>
      </c>
      <c r="F71" s="0" t="s">
        <v>3625</v>
      </c>
      <c r="G71" s="0" t="s">
        <v>3771</v>
      </c>
    </row>
    <row customHeight="1" ht="11.25">
      <c r="A72" s="0" t="s">
        <v>16</v>
      </c>
      <c r="B72" s="0" t="s">
        <v>3739</v>
      </c>
      <c r="C72" s="0" t="s">
        <v>3740</v>
      </c>
      <c r="D72" s="0" t="s">
        <v>3772</v>
      </c>
      <c r="E72" s="0" t="s">
        <v>3773</v>
      </c>
      <c r="F72" s="0" t="s">
        <v>3625</v>
      </c>
      <c r="G72" s="0" t="s">
        <v>3774</v>
      </c>
    </row>
    <row customHeight="1" ht="11.25">
      <c r="A73" s="0" t="s">
        <v>16</v>
      </c>
      <c r="B73" s="0" t="s">
        <v>3739</v>
      </c>
      <c r="C73" s="0" t="s">
        <v>3740</v>
      </c>
      <c r="D73" s="0" t="s">
        <v>3775</v>
      </c>
      <c r="E73" s="0" t="s">
        <v>3776</v>
      </c>
      <c r="F73" s="0" t="s">
        <v>3625</v>
      </c>
      <c r="G73" s="0" t="s">
        <v>3777</v>
      </c>
    </row>
    <row customHeight="1" ht="11.25">
      <c r="A74" s="0" t="s">
        <v>16</v>
      </c>
      <c r="B74" s="0" t="s">
        <v>3739</v>
      </c>
      <c r="C74" s="0" t="s">
        <v>3740</v>
      </c>
      <c r="D74" s="0" t="s">
        <v>3778</v>
      </c>
      <c r="E74" s="0" t="s">
        <v>3779</v>
      </c>
      <c r="F74" s="0" t="s">
        <v>3625</v>
      </c>
      <c r="G74" s="0" t="s">
        <v>3780</v>
      </c>
    </row>
    <row customHeight="1" ht="11.25">
      <c r="A75" s="0" t="s">
        <v>16</v>
      </c>
      <c r="B75" s="0" t="s">
        <v>3739</v>
      </c>
      <c r="C75" s="0" t="s">
        <v>3740</v>
      </c>
      <c r="D75" s="0" t="s">
        <v>3781</v>
      </c>
      <c r="E75" s="0" t="s">
        <v>3782</v>
      </c>
      <c r="F75" s="0" t="s">
        <v>3625</v>
      </c>
      <c r="G75" s="0" t="s">
        <v>3783</v>
      </c>
    </row>
    <row customHeight="1" ht="11.25">
      <c r="A76" s="0" t="s">
        <v>16</v>
      </c>
      <c r="B76" s="0" t="s">
        <v>3784</v>
      </c>
      <c r="C76" s="0" t="s">
        <v>3785</v>
      </c>
      <c r="D76" s="0" t="s">
        <v>3784</v>
      </c>
      <c r="E76" s="0" t="s">
        <v>3785</v>
      </c>
      <c r="F76" s="0" t="s">
        <v>3622</v>
      </c>
      <c r="G76" s="0" t="s">
        <v>3786</v>
      </c>
    </row>
    <row customHeight="1" ht="11.25">
      <c r="A77" s="0" t="s">
        <v>16</v>
      </c>
      <c r="B77" s="0" t="s">
        <v>3784</v>
      </c>
      <c r="C77" s="0" t="s">
        <v>3785</v>
      </c>
      <c r="D77" s="0" t="s">
        <v>3787</v>
      </c>
      <c r="E77" s="0" t="s">
        <v>3788</v>
      </c>
      <c r="F77" s="0" t="s">
        <v>3625</v>
      </c>
      <c r="G77" s="0" t="s">
        <v>3789</v>
      </c>
    </row>
    <row customHeight="1" ht="11.25">
      <c r="A78" s="0" t="s">
        <v>16</v>
      </c>
      <c r="B78" s="0" t="s">
        <v>3784</v>
      </c>
      <c r="C78" s="0" t="s">
        <v>3785</v>
      </c>
      <c r="D78" s="0" t="s">
        <v>3790</v>
      </c>
      <c r="E78" s="0" t="s">
        <v>3791</v>
      </c>
      <c r="F78" s="0" t="s">
        <v>3625</v>
      </c>
      <c r="G78" s="0" t="s">
        <v>3792</v>
      </c>
    </row>
    <row customHeight="1" ht="11.25">
      <c r="A79" s="0" t="s">
        <v>16</v>
      </c>
      <c r="B79" s="0" t="s">
        <v>3784</v>
      </c>
      <c r="C79" s="0" t="s">
        <v>3785</v>
      </c>
      <c r="D79" s="0" t="s">
        <v>3793</v>
      </c>
      <c r="E79" s="0" t="s">
        <v>3794</v>
      </c>
      <c r="F79" s="0" t="s">
        <v>3625</v>
      </c>
      <c r="G79" s="0" t="s">
        <v>3795</v>
      </c>
    </row>
    <row customHeight="1" ht="11.25">
      <c r="A80" s="0" t="s">
        <v>16</v>
      </c>
      <c r="B80" s="0" t="s">
        <v>3784</v>
      </c>
      <c r="C80" s="0" t="s">
        <v>3785</v>
      </c>
      <c r="D80" s="0" t="s">
        <v>3796</v>
      </c>
      <c r="E80" s="0" t="s">
        <v>3797</v>
      </c>
      <c r="F80" s="0" t="s">
        <v>3625</v>
      </c>
      <c r="G80" s="0" t="s">
        <v>3798</v>
      </c>
    </row>
    <row customHeight="1" ht="11.25">
      <c r="A81" s="0" t="s">
        <v>16</v>
      </c>
      <c r="B81" s="0" t="s">
        <v>3784</v>
      </c>
      <c r="C81" s="0" t="s">
        <v>3785</v>
      </c>
      <c r="D81" s="0" t="s">
        <v>3799</v>
      </c>
      <c r="E81" s="0" t="s">
        <v>3800</v>
      </c>
      <c r="F81" s="0" t="s">
        <v>3625</v>
      </c>
      <c r="G81" s="0" t="s">
        <v>3801</v>
      </c>
    </row>
    <row customHeight="1" ht="11.25">
      <c r="A82" s="0" t="s">
        <v>16</v>
      </c>
      <c r="B82" s="0" t="s">
        <v>3784</v>
      </c>
      <c r="C82" s="0" t="s">
        <v>3785</v>
      </c>
      <c r="D82" s="0" t="s">
        <v>3802</v>
      </c>
      <c r="E82" s="0" t="s">
        <v>3803</v>
      </c>
      <c r="F82" s="0" t="s">
        <v>3625</v>
      </c>
      <c r="G82" s="0" t="s">
        <v>3804</v>
      </c>
    </row>
    <row customHeight="1" ht="11.25">
      <c r="A83" s="0" t="s">
        <v>16</v>
      </c>
      <c r="B83" s="0" t="s">
        <v>3784</v>
      </c>
      <c r="C83" s="0" t="s">
        <v>3785</v>
      </c>
      <c r="D83" s="0" t="s">
        <v>3805</v>
      </c>
      <c r="E83" s="0" t="s">
        <v>3806</v>
      </c>
      <c r="F83" s="0" t="s">
        <v>3625</v>
      </c>
      <c r="G83" s="0" t="s">
        <v>3807</v>
      </c>
    </row>
    <row customHeight="1" ht="11.25">
      <c r="A84" s="0" t="s">
        <v>16</v>
      </c>
      <c r="B84" s="0" t="s">
        <v>3808</v>
      </c>
      <c r="C84" s="0" t="s">
        <v>3809</v>
      </c>
      <c r="D84" s="0" t="s">
        <v>3808</v>
      </c>
      <c r="E84" s="0" t="s">
        <v>3809</v>
      </c>
      <c r="F84" s="0" t="s">
        <v>3622</v>
      </c>
      <c r="G84" s="0" t="s">
        <v>3810</v>
      </c>
    </row>
    <row customHeight="1" ht="11.25">
      <c r="A85" s="0" t="s">
        <v>16</v>
      </c>
      <c r="B85" s="0" t="s">
        <v>3808</v>
      </c>
      <c r="C85" s="0" t="s">
        <v>3809</v>
      </c>
      <c r="D85" s="0" t="s">
        <v>3811</v>
      </c>
      <c r="E85" s="0" t="s">
        <v>3812</v>
      </c>
      <c r="F85" s="0" t="s">
        <v>3625</v>
      </c>
      <c r="G85" s="0" t="s">
        <v>3813</v>
      </c>
    </row>
    <row customHeight="1" ht="11.25">
      <c r="A86" s="0" t="s">
        <v>16</v>
      </c>
      <c r="B86" s="0" t="s">
        <v>3808</v>
      </c>
      <c r="C86" s="0" t="s">
        <v>3809</v>
      </c>
      <c r="D86" s="0" t="s">
        <v>3814</v>
      </c>
      <c r="E86" s="0" t="s">
        <v>3815</v>
      </c>
      <c r="F86" s="0" t="s">
        <v>3625</v>
      </c>
      <c r="G86" s="0" t="s">
        <v>3816</v>
      </c>
    </row>
    <row customHeight="1" ht="11.25">
      <c r="A87" s="0" t="s">
        <v>16</v>
      </c>
      <c r="B87" s="0" t="s">
        <v>3808</v>
      </c>
      <c r="C87" s="0" t="s">
        <v>3809</v>
      </c>
      <c r="D87" s="0" t="s">
        <v>3817</v>
      </c>
      <c r="E87" s="0" t="s">
        <v>3818</v>
      </c>
      <c r="F87" s="0" t="s">
        <v>3625</v>
      </c>
      <c r="G87" s="0" t="s">
        <v>3819</v>
      </c>
    </row>
    <row customHeight="1" ht="11.25">
      <c r="A88" s="0" t="s">
        <v>16</v>
      </c>
      <c r="B88" s="0" t="s">
        <v>3808</v>
      </c>
      <c r="C88" s="0" t="s">
        <v>3809</v>
      </c>
      <c r="D88" s="0" t="s">
        <v>3820</v>
      </c>
      <c r="E88" s="0" t="s">
        <v>3821</v>
      </c>
      <c r="F88" s="0" t="s">
        <v>3625</v>
      </c>
      <c r="G88" s="0" t="s">
        <v>3822</v>
      </c>
    </row>
    <row customHeight="1" ht="11.25">
      <c r="A89" s="0" t="s">
        <v>16</v>
      </c>
      <c r="B89" s="0" t="s">
        <v>3808</v>
      </c>
      <c r="C89" s="0" t="s">
        <v>3809</v>
      </c>
      <c r="D89" s="0" t="s">
        <v>3823</v>
      </c>
      <c r="E89" s="0" t="s">
        <v>3824</v>
      </c>
      <c r="F89" s="0" t="s">
        <v>3625</v>
      </c>
      <c r="G89" s="0" t="s">
        <v>3825</v>
      </c>
    </row>
    <row customHeight="1" ht="11.25">
      <c r="A90" s="0" t="s">
        <v>16</v>
      </c>
      <c r="B90" s="0" t="s">
        <v>3808</v>
      </c>
      <c r="C90" s="0" t="s">
        <v>3809</v>
      </c>
      <c r="D90" s="0" t="s">
        <v>3826</v>
      </c>
      <c r="E90" s="0" t="s">
        <v>3827</v>
      </c>
      <c r="F90" s="0" t="s">
        <v>3625</v>
      </c>
      <c r="G90" s="0" t="s">
        <v>3828</v>
      </c>
    </row>
    <row customHeight="1" ht="11.25">
      <c r="A91" s="0" t="s">
        <v>16</v>
      </c>
      <c r="B91" s="0" t="s">
        <v>3808</v>
      </c>
      <c r="C91" s="0" t="s">
        <v>3809</v>
      </c>
      <c r="D91" s="0" t="s">
        <v>3829</v>
      </c>
      <c r="E91" s="0" t="s">
        <v>3830</v>
      </c>
      <c r="F91" s="0" t="s">
        <v>3625</v>
      </c>
      <c r="G91" s="0" t="s">
        <v>3831</v>
      </c>
    </row>
    <row customHeight="1" ht="11.25">
      <c r="A92" s="0" t="s">
        <v>16</v>
      </c>
      <c r="B92" s="0" t="s">
        <v>3808</v>
      </c>
      <c r="C92" s="0" t="s">
        <v>3809</v>
      </c>
      <c r="D92" s="0" t="s">
        <v>3832</v>
      </c>
      <c r="E92" s="0" t="s">
        <v>3833</v>
      </c>
      <c r="F92" s="0" t="s">
        <v>3625</v>
      </c>
      <c r="G92" s="0" t="s">
        <v>3834</v>
      </c>
    </row>
    <row customHeight="1" ht="11.25">
      <c r="A93" s="0" t="s">
        <v>16</v>
      </c>
      <c r="B93" s="0" t="s">
        <v>3835</v>
      </c>
      <c r="C93" s="0" t="s">
        <v>3836</v>
      </c>
      <c r="D93" s="0" t="s">
        <v>3835</v>
      </c>
      <c r="E93" s="0" t="s">
        <v>3836</v>
      </c>
      <c r="F93" s="0" t="s">
        <v>3622</v>
      </c>
      <c r="G93" s="0" t="s">
        <v>3837</v>
      </c>
    </row>
    <row customHeight="1" ht="11.25">
      <c r="A94" s="0" t="s">
        <v>16</v>
      </c>
      <c r="B94" s="0" t="s">
        <v>3835</v>
      </c>
      <c r="C94" s="0" t="s">
        <v>3836</v>
      </c>
      <c r="D94" s="0" t="s">
        <v>3838</v>
      </c>
      <c r="E94" s="0" t="s">
        <v>3839</v>
      </c>
      <c r="F94" s="0" t="s">
        <v>3625</v>
      </c>
      <c r="G94" s="0" t="s">
        <v>3840</v>
      </c>
    </row>
    <row customHeight="1" ht="11.25">
      <c r="A95" s="0" t="s">
        <v>16</v>
      </c>
      <c r="B95" s="0" t="s">
        <v>3835</v>
      </c>
      <c r="C95" s="0" t="s">
        <v>3836</v>
      </c>
      <c r="D95" s="0" t="s">
        <v>3841</v>
      </c>
      <c r="E95" s="0" t="s">
        <v>3842</v>
      </c>
      <c r="F95" s="0" t="s">
        <v>3625</v>
      </c>
      <c r="G95" s="0" t="s">
        <v>3843</v>
      </c>
    </row>
    <row customHeight="1" ht="11.25">
      <c r="A96" s="0" t="s">
        <v>16</v>
      </c>
      <c r="B96" s="0" t="s">
        <v>3835</v>
      </c>
      <c r="C96" s="0" t="s">
        <v>3836</v>
      </c>
      <c r="D96" s="0" t="s">
        <v>3844</v>
      </c>
      <c r="E96" s="0" t="s">
        <v>3845</v>
      </c>
      <c r="F96" s="0" t="s">
        <v>3625</v>
      </c>
      <c r="G96" s="0" t="s">
        <v>3846</v>
      </c>
    </row>
    <row customHeight="1" ht="11.25">
      <c r="A97" s="0" t="s">
        <v>16</v>
      </c>
      <c r="B97" s="0" t="s">
        <v>3835</v>
      </c>
      <c r="C97" s="0" t="s">
        <v>3836</v>
      </c>
      <c r="D97" s="0" t="s">
        <v>3847</v>
      </c>
      <c r="E97" s="0" t="s">
        <v>3848</v>
      </c>
      <c r="F97" s="0" t="s">
        <v>3625</v>
      </c>
      <c r="G97" s="0" t="s">
        <v>3849</v>
      </c>
    </row>
    <row customHeight="1" ht="11.25">
      <c r="A98" s="0" t="s">
        <v>16</v>
      </c>
      <c r="B98" s="0" t="s">
        <v>3835</v>
      </c>
      <c r="C98" s="0" t="s">
        <v>3836</v>
      </c>
      <c r="D98" s="0" t="s">
        <v>3850</v>
      </c>
      <c r="E98" s="0" t="s">
        <v>3851</v>
      </c>
      <c r="F98" s="0" t="s">
        <v>3625</v>
      </c>
      <c r="G98" s="0" t="s">
        <v>3852</v>
      </c>
    </row>
    <row customHeight="1" ht="11.25">
      <c r="A99" s="0" t="s">
        <v>16</v>
      </c>
      <c r="B99" s="0" t="s">
        <v>3835</v>
      </c>
      <c r="C99" s="0" t="s">
        <v>3836</v>
      </c>
      <c r="D99" s="0" t="s">
        <v>3853</v>
      </c>
      <c r="E99" s="0" t="s">
        <v>3854</v>
      </c>
      <c r="F99" s="0" t="s">
        <v>3625</v>
      </c>
      <c r="G99" s="0" t="s">
        <v>3855</v>
      </c>
    </row>
    <row customHeight="1" ht="11.25">
      <c r="A100" s="0" t="s">
        <v>16</v>
      </c>
      <c r="B100" s="0" t="s">
        <v>3856</v>
      </c>
      <c r="C100" s="0" t="s">
        <v>3857</v>
      </c>
      <c r="D100" s="0" t="s">
        <v>3856</v>
      </c>
      <c r="E100" s="0" t="s">
        <v>3857</v>
      </c>
      <c r="F100" s="0" t="s">
        <v>3622</v>
      </c>
      <c r="G100" s="0" t="s">
        <v>3858</v>
      </c>
    </row>
    <row customHeight="1" ht="11.25">
      <c r="A101" s="0" t="s">
        <v>16</v>
      </c>
      <c r="B101" s="0" t="s">
        <v>3856</v>
      </c>
      <c r="C101" s="0" t="s">
        <v>3857</v>
      </c>
      <c r="D101" s="0" t="s">
        <v>3859</v>
      </c>
      <c r="E101" s="0" t="s">
        <v>3860</v>
      </c>
      <c r="F101" s="0" t="s">
        <v>3861</v>
      </c>
      <c r="G101" s="0" t="s">
        <v>3862</v>
      </c>
    </row>
    <row customHeight="1" ht="11.25">
      <c r="A102" s="0" t="s">
        <v>16</v>
      </c>
      <c r="B102" s="0" t="s">
        <v>3856</v>
      </c>
      <c r="C102" s="0" t="s">
        <v>3857</v>
      </c>
      <c r="D102" s="0" t="s">
        <v>3675</v>
      </c>
      <c r="E102" s="0" t="s">
        <v>3863</v>
      </c>
      <c r="F102" s="0" t="s">
        <v>3625</v>
      </c>
      <c r="G102" s="0" t="s">
        <v>3864</v>
      </c>
    </row>
    <row customHeight="1" ht="11.25">
      <c r="A103" s="0" t="s">
        <v>16</v>
      </c>
      <c r="B103" s="0" t="s">
        <v>3856</v>
      </c>
      <c r="C103" s="0" t="s">
        <v>3857</v>
      </c>
      <c r="D103" s="0" t="s">
        <v>3865</v>
      </c>
      <c r="E103" s="0" t="s">
        <v>3866</v>
      </c>
      <c r="F103" s="0" t="s">
        <v>3625</v>
      </c>
      <c r="G103" s="0" t="s">
        <v>3867</v>
      </c>
    </row>
    <row customHeight="1" ht="11.25">
      <c r="A104" s="0" t="s">
        <v>16</v>
      </c>
      <c r="B104" s="0" t="s">
        <v>3856</v>
      </c>
      <c r="C104" s="0" t="s">
        <v>3857</v>
      </c>
      <c r="D104" s="0" t="s">
        <v>3868</v>
      </c>
      <c r="E104" s="0" t="s">
        <v>3869</v>
      </c>
      <c r="F104" s="0" t="s">
        <v>3625</v>
      </c>
      <c r="G104" s="0" t="s">
        <v>3870</v>
      </c>
    </row>
    <row customHeight="1" ht="11.25">
      <c r="A105" s="0" t="s">
        <v>16</v>
      </c>
      <c r="B105" s="0" t="s">
        <v>3856</v>
      </c>
      <c r="C105" s="0" t="s">
        <v>3857</v>
      </c>
      <c r="D105" s="0" t="s">
        <v>3871</v>
      </c>
      <c r="E105" s="0" t="s">
        <v>3872</v>
      </c>
      <c r="F105" s="0" t="s">
        <v>3625</v>
      </c>
      <c r="G105" s="0" t="s">
        <v>3873</v>
      </c>
    </row>
    <row customHeight="1" ht="11.25">
      <c r="A106" s="0" t="s">
        <v>16</v>
      </c>
      <c r="B106" s="0" t="s">
        <v>3856</v>
      </c>
      <c r="C106" s="0" t="s">
        <v>3857</v>
      </c>
      <c r="D106" s="0" t="s">
        <v>3874</v>
      </c>
      <c r="E106" s="0" t="s">
        <v>3875</v>
      </c>
      <c r="F106" s="0" t="s">
        <v>3625</v>
      </c>
      <c r="G106" s="0" t="s">
        <v>3876</v>
      </c>
    </row>
    <row customHeight="1" ht="11.25">
      <c r="A107" s="0" t="s">
        <v>16</v>
      </c>
      <c r="B107" s="0" t="s">
        <v>3856</v>
      </c>
      <c r="C107" s="0" t="s">
        <v>3857</v>
      </c>
      <c r="D107" s="0" t="s">
        <v>3877</v>
      </c>
      <c r="E107" s="0" t="s">
        <v>3878</v>
      </c>
      <c r="F107" s="0" t="s">
        <v>3625</v>
      </c>
      <c r="G107" s="0" t="s">
        <v>3879</v>
      </c>
    </row>
    <row customHeight="1" ht="11.25">
      <c r="A108" s="0" t="s">
        <v>16</v>
      </c>
      <c r="B108" s="0" t="s">
        <v>3856</v>
      </c>
      <c r="C108" s="0" t="s">
        <v>3857</v>
      </c>
      <c r="D108" s="0" t="s">
        <v>3880</v>
      </c>
      <c r="E108" s="0" t="s">
        <v>3881</v>
      </c>
      <c r="F108" s="0" t="s">
        <v>3625</v>
      </c>
      <c r="G108" s="0" t="s">
        <v>3882</v>
      </c>
    </row>
    <row customHeight="1" ht="11.25">
      <c r="A109" s="0" t="s">
        <v>16</v>
      </c>
      <c r="B109" s="0" t="s">
        <v>3856</v>
      </c>
      <c r="C109" s="0" t="s">
        <v>3857</v>
      </c>
      <c r="D109" s="0" t="s">
        <v>3883</v>
      </c>
      <c r="E109" s="0" t="s">
        <v>3884</v>
      </c>
      <c r="F109" s="0" t="s">
        <v>3625</v>
      </c>
      <c r="G109" s="0" t="s">
        <v>3885</v>
      </c>
    </row>
    <row customHeight="1" ht="11.25">
      <c r="A110" s="0" t="s">
        <v>16</v>
      </c>
      <c r="B110" s="0" t="s">
        <v>3856</v>
      </c>
      <c r="C110" s="0" t="s">
        <v>3857</v>
      </c>
      <c r="D110" s="0" t="s">
        <v>3886</v>
      </c>
      <c r="E110" s="0" t="s">
        <v>3887</v>
      </c>
      <c r="F110" s="0" t="s">
        <v>3625</v>
      </c>
      <c r="G110" s="0" t="s">
        <v>3888</v>
      </c>
    </row>
    <row customHeight="1" ht="11.25">
      <c r="A111" s="0" t="s">
        <v>16</v>
      </c>
      <c r="B111" s="0" t="s">
        <v>3856</v>
      </c>
      <c r="C111" s="0" t="s">
        <v>3857</v>
      </c>
      <c r="D111" s="0" t="s">
        <v>3731</v>
      </c>
      <c r="E111" s="0" t="s">
        <v>3889</v>
      </c>
      <c r="F111" s="0" t="s">
        <v>3625</v>
      </c>
      <c r="G111" s="0" t="s">
        <v>3890</v>
      </c>
    </row>
    <row customHeight="1" ht="11.25">
      <c r="A112" s="0" t="s">
        <v>16</v>
      </c>
      <c r="B112" s="0" t="s">
        <v>3856</v>
      </c>
      <c r="C112" s="0" t="s">
        <v>3857</v>
      </c>
      <c r="D112" s="0" t="s">
        <v>3891</v>
      </c>
      <c r="E112" s="0" t="s">
        <v>3892</v>
      </c>
      <c r="F112" s="0" t="s">
        <v>3625</v>
      </c>
      <c r="G112" s="0" t="s">
        <v>3893</v>
      </c>
    </row>
    <row customHeight="1" ht="11.25">
      <c r="A113" s="0" t="s">
        <v>16</v>
      </c>
      <c r="B113" s="0" t="s">
        <v>3856</v>
      </c>
      <c r="C113" s="0" t="s">
        <v>3857</v>
      </c>
      <c r="D113" s="0" t="s">
        <v>3894</v>
      </c>
      <c r="E113" s="0" t="s">
        <v>3895</v>
      </c>
      <c r="F113" s="0" t="s">
        <v>3625</v>
      </c>
      <c r="G113" s="0" t="s">
        <v>3896</v>
      </c>
    </row>
    <row customHeight="1" ht="11.25">
      <c r="A114" s="0" t="s">
        <v>16</v>
      </c>
      <c r="B114" s="0" t="s">
        <v>3856</v>
      </c>
      <c r="C114" s="0" t="s">
        <v>3857</v>
      </c>
      <c r="D114" s="0" t="s">
        <v>3897</v>
      </c>
      <c r="E114" s="0" t="s">
        <v>3898</v>
      </c>
      <c r="F114" s="0" t="s">
        <v>3625</v>
      </c>
      <c r="G114" s="0" t="s">
        <v>3899</v>
      </c>
    </row>
    <row customHeight="1" ht="11.25">
      <c r="A115" s="0" t="s">
        <v>16</v>
      </c>
      <c r="B115" s="0" t="s">
        <v>3900</v>
      </c>
      <c r="C115" s="0" t="s">
        <v>3901</v>
      </c>
      <c r="D115" s="0" t="s">
        <v>3900</v>
      </c>
      <c r="E115" s="0" t="s">
        <v>3901</v>
      </c>
      <c r="F115" s="0" t="s">
        <v>3622</v>
      </c>
      <c r="G115" s="0" t="s">
        <v>3902</v>
      </c>
    </row>
    <row customHeight="1" ht="11.25">
      <c r="A116" s="0" t="s">
        <v>16</v>
      </c>
      <c r="B116" s="0" t="s">
        <v>3900</v>
      </c>
      <c r="C116" s="0" t="s">
        <v>3901</v>
      </c>
      <c r="D116" s="0" t="s">
        <v>3903</v>
      </c>
      <c r="E116" s="0" t="s">
        <v>3904</v>
      </c>
      <c r="F116" s="0" t="s">
        <v>3625</v>
      </c>
      <c r="G116" s="0" t="s">
        <v>3905</v>
      </c>
    </row>
    <row customHeight="1" ht="11.25">
      <c r="A117" s="0" t="s">
        <v>16</v>
      </c>
      <c r="B117" s="0" t="s">
        <v>3900</v>
      </c>
      <c r="C117" s="0" t="s">
        <v>3901</v>
      </c>
      <c r="D117" s="0" t="s">
        <v>3906</v>
      </c>
      <c r="E117" s="0" t="s">
        <v>3907</v>
      </c>
      <c r="F117" s="0" t="s">
        <v>3625</v>
      </c>
      <c r="G117" s="0" t="s">
        <v>3908</v>
      </c>
    </row>
    <row customHeight="1" ht="11.25">
      <c r="A118" s="0" t="s">
        <v>16</v>
      </c>
      <c r="B118" s="0" t="s">
        <v>3900</v>
      </c>
      <c r="C118" s="0" t="s">
        <v>3901</v>
      </c>
      <c r="D118" s="0" t="s">
        <v>3909</v>
      </c>
      <c r="E118" s="0" t="s">
        <v>3910</v>
      </c>
      <c r="F118" s="0" t="s">
        <v>3625</v>
      </c>
      <c r="G118" s="0" t="s">
        <v>3911</v>
      </c>
    </row>
    <row customHeight="1" ht="11.25">
      <c r="A119" s="0" t="s">
        <v>16</v>
      </c>
      <c r="B119" s="0" t="s">
        <v>3900</v>
      </c>
      <c r="C119" s="0" t="s">
        <v>3901</v>
      </c>
      <c r="D119" s="0" t="s">
        <v>3912</v>
      </c>
      <c r="E119" s="0" t="s">
        <v>3913</v>
      </c>
      <c r="F119" s="0" t="s">
        <v>3625</v>
      </c>
      <c r="G119" s="0" t="s">
        <v>3914</v>
      </c>
    </row>
    <row customHeight="1" ht="11.25">
      <c r="A120" s="0" t="s">
        <v>16</v>
      </c>
      <c r="B120" s="0" t="s">
        <v>3900</v>
      </c>
      <c r="C120" s="0" t="s">
        <v>3901</v>
      </c>
      <c r="D120" s="0" t="s">
        <v>3915</v>
      </c>
      <c r="E120" s="0" t="s">
        <v>3916</v>
      </c>
      <c r="F120" s="0" t="s">
        <v>3625</v>
      </c>
      <c r="G120" s="0" t="s">
        <v>3917</v>
      </c>
    </row>
    <row customHeight="1" ht="11.25">
      <c r="A121" s="0" t="s">
        <v>16</v>
      </c>
      <c r="B121" s="0" t="s">
        <v>3900</v>
      </c>
      <c r="C121" s="0" t="s">
        <v>3901</v>
      </c>
      <c r="D121" s="0" t="s">
        <v>3918</v>
      </c>
      <c r="E121" s="0" t="s">
        <v>3919</v>
      </c>
      <c r="F121" s="0" t="s">
        <v>3625</v>
      </c>
      <c r="G121" s="0" t="s">
        <v>3920</v>
      </c>
    </row>
    <row customHeight="1" ht="11.25">
      <c r="A122" s="0" t="s">
        <v>16</v>
      </c>
      <c r="B122" s="0" t="s">
        <v>3900</v>
      </c>
      <c r="C122" s="0" t="s">
        <v>3901</v>
      </c>
      <c r="D122" s="0" t="s">
        <v>3921</v>
      </c>
      <c r="E122" s="0" t="s">
        <v>3922</v>
      </c>
      <c r="F122" s="0" t="s">
        <v>3625</v>
      </c>
      <c r="G122" s="0" t="s">
        <v>3923</v>
      </c>
    </row>
    <row customHeight="1" ht="11.25">
      <c r="A123" s="0" t="s">
        <v>16</v>
      </c>
      <c r="B123" s="0" t="s">
        <v>3900</v>
      </c>
      <c r="C123" s="0" t="s">
        <v>3901</v>
      </c>
      <c r="D123" s="0" t="s">
        <v>3924</v>
      </c>
      <c r="E123" s="0" t="s">
        <v>3925</v>
      </c>
      <c r="F123" s="0" t="s">
        <v>3625</v>
      </c>
      <c r="G123" s="0" t="s">
        <v>3926</v>
      </c>
    </row>
    <row customHeight="1" ht="11.25">
      <c r="A124" s="0" t="s">
        <v>16</v>
      </c>
      <c r="B124" s="0" t="s">
        <v>3900</v>
      </c>
      <c r="C124" s="0" t="s">
        <v>3901</v>
      </c>
      <c r="D124" s="0" t="s">
        <v>3927</v>
      </c>
      <c r="E124" s="0" t="s">
        <v>3928</v>
      </c>
      <c r="F124" s="0" t="s">
        <v>3625</v>
      </c>
      <c r="G124" s="0" t="s">
        <v>3929</v>
      </c>
    </row>
    <row customHeight="1" ht="11.25">
      <c r="A125" s="0" t="s">
        <v>16</v>
      </c>
      <c r="B125" s="0" t="s">
        <v>3900</v>
      </c>
      <c r="C125" s="0" t="s">
        <v>3901</v>
      </c>
      <c r="D125" s="0" t="s">
        <v>3930</v>
      </c>
      <c r="E125" s="0" t="s">
        <v>3931</v>
      </c>
      <c r="F125" s="0" t="s">
        <v>3625</v>
      </c>
      <c r="G125" s="0" t="s">
        <v>3932</v>
      </c>
    </row>
    <row customHeight="1" ht="11.25">
      <c r="A126" s="0" t="s">
        <v>16</v>
      </c>
      <c r="B126" s="0" t="s">
        <v>3900</v>
      </c>
      <c r="C126" s="0" t="s">
        <v>3901</v>
      </c>
      <c r="D126" s="0" t="s">
        <v>3933</v>
      </c>
      <c r="E126" s="0" t="s">
        <v>3934</v>
      </c>
      <c r="F126" s="0" t="s">
        <v>3625</v>
      </c>
      <c r="G126" s="0" t="s">
        <v>3935</v>
      </c>
    </row>
    <row customHeight="1" ht="11.25">
      <c r="A127" s="0" t="s">
        <v>16</v>
      </c>
      <c r="B127" s="0" t="s">
        <v>3900</v>
      </c>
      <c r="C127" s="0" t="s">
        <v>3901</v>
      </c>
      <c r="D127" s="0" t="s">
        <v>3936</v>
      </c>
      <c r="E127" s="0" t="s">
        <v>3937</v>
      </c>
      <c r="F127" s="0" t="s">
        <v>3625</v>
      </c>
      <c r="G127" s="0" t="s">
        <v>3938</v>
      </c>
    </row>
    <row customHeight="1" ht="11.25">
      <c r="A128" s="0" t="s">
        <v>16</v>
      </c>
      <c r="B128" s="0" t="s">
        <v>3939</v>
      </c>
      <c r="C128" s="0" t="s">
        <v>3940</v>
      </c>
      <c r="D128" s="0" t="s">
        <v>3939</v>
      </c>
      <c r="E128" s="0" t="s">
        <v>3940</v>
      </c>
      <c r="F128" s="0" t="s">
        <v>3622</v>
      </c>
      <c r="G128" s="0" t="s">
        <v>3941</v>
      </c>
    </row>
    <row customHeight="1" ht="11.25">
      <c r="A129" s="0" t="s">
        <v>16</v>
      </c>
      <c r="B129" s="0" t="s">
        <v>3939</v>
      </c>
      <c r="C129" s="0" t="s">
        <v>3940</v>
      </c>
      <c r="D129" s="0" t="s">
        <v>3942</v>
      </c>
      <c r="E129" s="0" t="s">
        <v>3943</v>
      </c>
      <c r="F129" s="0" t="s">
        <v>3625</v>
      </c>
      <c r="G129" s="0" t="s">
        <v>3944</v>
      </c>
    </row>
    <row customHeight="1" ht="11.25">
      <c r="A130" s="0" t="s">
        <v>16</v>
      </c>
      <c r="B130" s="0" t="s">
        <v>3939</v>
      </c>
      <c r="C130" s="0" t="s">
        <v>3940</v>
      </c>
      <c r="D130" s="0" t="s">
        <v>3945</v>
      </c>
      <c r="E130" s="0" t="s">
        <v>3946</v>
      </c>
      <c r="F130" s="0" t="s">
        <v>3625</v>
      </c>
      <c r="G130" s="0" t="s">
        <v>3947</v>
      </c>
    </row>
    <row customHeight="1" ht="11.25">
      <c r="A131" s="0" t="s">
        <v>16</v>
      </c>
      <c r="B131" s="0" t="s">
        <v>3939</v>
      </c>
      <c r="C131" s="0" t="s">
        <v>3940</v>
      </c>
      <c r="D131" s="0" t="s">
        <v>3948</v>
      </c>
      <c r="E131" s="0" t="s">
        <v>3949</v>
      </c>
      <c r="F131" s="0" t="s">
        <v>3625</v>
      </c>
      <c r="G131" s="0" t="s">
        <v>3950</v>
      </c>
    </row>
    <row customHeight="1" ht="11.25">
      <c r="A132" s="0" t="s">
        <v>16</v>
      </c>
      <c r="B132" s="0" t="s">
        <v>3939</v>
      </c>
      <c r="C132" s="0" t="s">
        <v>3940</v>
      </c>
      <c r="D132" s="0" t="s">
        <v>3951</v>
      </c>
      <c r="E132" s="0" t="s">
        <v>3952</v>
      </c>
      <c r="F132" s="0" t="s">
        <v>3625</v>
      </c>
      <c r="G132" s="0" t="s">
        <v>3953</v>
      </c>
    </row>
    <row customHeight="1" ht="11.25">
      <c r="A133" s="0" t="s">
        <v>16</v>
      </c>
      <c r="B133" s="0" t="s">
        <v>3939</v>
      </c>
      <c r="C133" s="0" t="s">
        <v>3940</v>
      </c>
      <c r="D133" s="0" t="s">
        <v>3954</v>
      </c>
      <c r="E133" s="0" t="s">
        <v>3955</v>
      </c>
      <c r="F133" s="0" t="s">
        <v>3625</v>
      </c>
      <c r="G133" s="0" t="s">
        <v>3956</v>
      </c>
    </row>
    <row customHeight="1" ht="11.25">
      <c r="A134" s="0" t="s">
        <v>16</v>
      </c>
      <c r="B134" s="0" t="s">
        <v>3939</v>
      </c>
      <c r="C134" s="0" t="s">
        <v>3940</v>
      </c>
      <c r="D134" s="0" t="s">
        <v>3957</v>
      </c>
      <c r="E134" s="0" t="s">
        <v>3958</v>
      </c>
      <c r="F134" s="0" t="s">
        <v>3625</v>
      </c>
      <c r="G134" s="0" t="s">
        <v>3959</v>
      </c>
    </row>
    <row customHeight="1" ht="11.25">
      <c r="A135" s="0" t="s">
        <v>16</v>
      </c>
      <c r="B135" s="0" t="s">
        <v>3960</v>
      </c>
      <c r="C135" s="0" t="s">
        <v>3961</v>
      </c>
      <c r="D135" s="0" t="s">
        <v>3960</v>
      </c>
      <c r="E135" s="0" t="s">
        <v>3961</v>
      </c>
      <c r="F135" s="0" t="s">
        <v>3622</v>
      </c>
      <c r="G135" s="0" t="s">
        <v>3962</v>
      </c>
    </row>
    <row customHeight="1" ht="11.25">
      <c r="A136" s="0" t="s">
        <v>16</v>
      </c>
      <c r="B136" s="0" t="s">
        <v>3960</v>
      </c>
      <c r="C136" s="0" t="s">
        <v>3961</v>
      </c>
      <c r="D136" s="0" t="s">
        <v>3963</v>
      </c>
      <c r="E136" s="0" t="s">
        <v>3964</v>
      </c>
      <c r="F136" s="0" t="s">
        <v>3625</v>
      </c>
      <c r="G136" s="0" t="s">
        <v>3965</v>
      </c>
    </row>
    <row customHeight="1" ht="11.25">
      <c r="A137" s="0" t="s">
        <v>16</v>
      </c>
      <c r="B137" s="0" t="s">
        <v>3960</v>
      </c>
      <c r="C137" s="0" t="s">
        <v>3961</v>
      </c>
      <c r="D137" s="0" t="s">
        <v>3966</v>
      </c>
      <c r="E137" s="0" t="s">
        <v>3967</v>
      </c>
      <c r="F137" s="0" t="s">
        <v>3625</v>
      </c>
      <c r="G137" s="0" t="s">
        <v>3968</v>
      </c>
    </row>
    <row customHeight="1" ht="11.25">
      <c r="A138" s="0" t="s">
        <v>16</v>
      </c>
      <c r="B138" s="0" t="s">
        <v>3960</v>
      </c>
      <c r="C138" s="0" t="s">
        <v>3961</v>
      </c>
      <c r="D138" s="0" t="s">
        <v>3969</v>
      </c>
      <c r="E138" s="0" t="s">
        <v>3970</v>
      </c>
      <c r="F138" s="0" t="s">
        <v>3625</v>
      </c>
      <c r="G138" s="0" t="s">
        <v>3971</v>
      </c>
    </row>
    <row customHeight="1" ht="11.25">
      <c r="A139" s="0" t="s">
        <v>16</v>
      </c>
      <c r="B139" s="0" t="s">
        <v>3960</v>
      </c>
      <c r="C139" s="0" t="s">
        <v>3961</v>
      </c>
      <c r="D139" s="0" t="s">
        <v>3972</v>
      </c>
      <c r="E139" s="0" t="s">
        <v>3973</v>
      </c>
      <c r="F139" s="0" t="s">
        <v>3625</v>
      </c>
      <c r="G139" s="0" t="s">
        <v>3974</v>
      </c>
    </row>
    <row customHeight="1" ht="11.25">
      <c r="A140" s="0" t="s">
        <v>16</v>
      </c>
      <c r="B140" s="0" t="s">
        <v>3960</v>
      </c>
      <c r="C140" s="0" t="s">
        <v>3961</v>
      </c>
      <c r="D140" s="0" t="s">
        <v>3975</v>
      </c>
      <c r="E140" s="0" t="s">
        <v>3976</v>
      </c>
      <c r="F140" s="0" t="s">
        <v>3625</v>
      </c>
      <c r="G140" s="0" t="s">
        <v>3977</v>
      </c>
    </row>
    <row customHeight="1" ht="11.25">
      <c r="A141" s="0" t="s">
        <v>16</v>
      </c>
      <c r="B141" s="0" t="s">
        <v>3960</v>
      </c>
      <c r="C141" s="0" t="s">
        <v>3961</v>
      </c>
      <c r="D141" s="0" t="s">
        <v>3978</v>
      </c>
      <c r="E141" s="0" t="s">
        <v>3979</v>
      </c>
      <c r="F141" s="0" t="s">
        <v>3625</v>
      </c>
      <c r="G141" s="0" t="s">
        <v>3980</v>
      </c>
    </row>
    <row customHeight="1" ht="11.25">
      <c r="A142" s="0" t="s">
        <v>16</v>
      </c>
      <c r="B142" s="0" t="s">
        <v>3960</v>
      </c>
      <c r="C142" s="0" t="s">
        <v>3961</v>
      </c>
      <c r="D142" s="0" t="s">
        <v>3981</v>
      </c>
      <c r="E142" s="0" t="s">
        <v>3982</v>
      </c>
      <c r="F142" s="0" t="s">
        <v>3625</v>
      </c>
      <c r="G142" s="0" t="s">
        <v>3983</v>
      </c>
    </row>
    <row customHeight="1" ht="11.25">
      <c r="A143" s="0" t="s">
        <v>16</v>
      </c>
      <c r="B143" s="0" t="s">
        <v>3960</v>
      </c>
      <c r="C143" s="0" t="s">
        <v>3961</v>
      </c>
      <c r="D143" s="0" t="s">
        <v>3984</v>
      </c>
      <c r="E143" s="0" t="s">
        <v>3985</v>
      </c>
      <c r="F143" s="0" t="s">
        <v>3625</v>
      </c>
      <c r="G143" s="0" t="s">
        <v>3986</v>
      </c>
    </row>
    <row customHeight="1" ht="11.25">
      <c r="A144" s="0" t="s">
        <v>16</v>
      </c>
      <c r="B144" s="0" t="s">
        <v>3960</v>
      </c>
      <c r="C144" s="0" t="s">
        <v>3961</v>
      </c>
      <c r="D144" s="0" t="s">
        <v>3987</v>
      </c>
      <c r="E144" s="0" t="s">
        <v>3988</v>
      </c>
      <c r="F144" s="0" t="s">
        <v>3625</v>
      </c>
      <c r="G144" s="0" t="s">
        <v>3989</v>
      </c>
    </row>
    <row customHeight="1" ht="11.25">
      <c r="A145" s="0" t="s">
        <v>16</v>
      </c>
      <c r="B145" s="0" t="s">
        <v>3960</v>
      </c>
      <c r="C145" s="0" t="s">
        <v>3961</v>
      </c>
      <c r="D145" s="0" t="s">
        <v>3990</v>
      </c>
      <c r="E145" s="0" t="s">
        <v>3991</v>
      </c>
      <c r="F145" s="0" t="s">
        <v>3625</v>
      </c>
      <c r="G145" s="0" t="s">
        <v>3992</v>
      </c>
    </row>
    <row customHeight="1" ht="11.25">
      <c r="A146" s="0" t="s">
        <v>16</v>
      </c>
      <c r="B146" s="0" t="s">
        <v>3960</v>
      </c>
      <c r="C146" s="0" t="s">
        <v>3961</v>
      </c>
      <c r="D146" s="0" t="s">
        <v>3993</v>
      </c>
      <c r="E146" s="0" t="s">
        <v>3994</v>
      </c>
      <c r="F146" s="0" t="s">
        <v>3625</v>
      </c>
      <c r="G146" s="0" t="s">
        <v>3995</v>
      </c>
    </row>
    <row customHeight="1" ht="11.25">
      <c r="A147" s="0" t="s">
        <v>16</v>
      </c>
      <c r="B147" s="0" t="s">
        <v>3960</v>
      </c>
      <c r="C147" s="0" t="s">
        <v>3961</v>
      </c>
      <c r="D147" s="0" t="s">
        <v>3996</v>
      </c>
      <c r="E147" s="0" t="s">
        <v>3997</v>
      </c>
      <c r="F147" s="0" t="s">
        <v>3625</v>
      </c>
      <c r="G147" s="0" t="s">
        <v>3998</v>
      </c>
    </row>
    <row customHeight="1" ht="11.25">
      <c r="A148" s="0" t="s">
        <v>16</v>
      </c>
      <c r="B148" s="0" t="s">
        <v>3960</v>
      </c>
      <c r="C148" s="0" t="s">
        <v>3961</v>
      </c>
      <c r="D148" s="0" t="s">
        <v>3999</v>
      </c>
      <c r="E148" s="0" t="s">
        <v>4000</v>
      </c>
      <c r="F148" s="0" t="s">
        <v>3625</v>
      </c>
      <c r="G148" s="0" t="s">
        <v>4001</v>
      </c>
    </row>
    <row customHeight="1" ht="11.25">
      <c r="A149" s="0" t="s">
        <v>16</v>
      </c>
      <c r="B149" s="0" t="s">
        <v>4002</v>
      </c>
      <c r="C149" s="0" t="s">
        <v>4003</v>
      </c>
      <c r="D149" s="0" t="s">
        <v>4002</v>
      </c>
      <c r="E149" s="0" t="s">
        <v>4003</v>
      </c>
      <c r="F149" s="0" t="s">
        <v>3622</v>
      </c>
      <c r="G149" s="0" t="s">
        <v>4004</v>
      </c>
    </row>
    <row customHeight="1" ht="11.25">
      <c r="A150" s="0" t="s">
        <v>16</v>
      </c>
      <c r="B150" s="0" t="s">
        <v>4002</v>
      </c>
      <c r="C150" s="0" t="s">
        <v>4003</v>
      </c>
      <c r="D150" s="0" t="s">
        <v>4005</v>
      </c>
      <c r="E150" s="0" t="s">
        <v>4006</v>
      </c>
      <c r="F150" s="0" t="s">
        <v>3625</v>
      </c>
      <c r="G150" s="0" t="s">
        <v>4007</v>
      </c>
    </row>
    <row customHeight="1" ht="11.25">
      <c r="A151" s="0" t="s">
        <v>16</v>
      </c>
      <c r="B151" s="0" t="s">
        <v>4002</v>
      </c>
      <c r="C151" s="0" t="s">
        <v>4003</v>
      </c>
      <c r="D151" s="0" t="s">
        <v>4008</v>
      </c>
      <c r="E151" s="0" t="s">
        <v>4009</v>
      </c>
      <c r="F151" s="0" t="s">
        <v>3625</v>
      </c>
      <c r="G151" s="0" t="s">
        <v>4010</v>
      </c>
    </row>
    <row customHeight="1" ht="11.25">
      <c r="A152" s="0" t="s">
        <v>16</v>
      </c>
      <c r="B152" s="0" t="s">
        <v>4002</v>
      </c>
      <c r="C152" s="0" t="s">
        <v>4003</v>
      </c>
      <c r="D152" s="0" t="s">
        <v>4011</v>
      </c>
      <c r="E152" s="0" t="s">
        <v>4012</v>
      </c>
      <c r="F152" s="0" t="s">
        <v>3625</v>
      </c>
      <c r="G152" s="0" t="s">
        <v>4013</v>
      </c>
    </row>
    <row customHeight="1" ht="11.25">
      <c r="A153" s="0" t="s">
        <v>16</v>
      </c>
      <c r="B153" s="0" t="s">
        <v>4002</v>
      </c>
      <c r="C153" s="0" t="s">
        <v>4003</v>
      </c>
      <c r="D153" s="0" t="s">
        <v>4014</v>
      </c>
      <c r="E153" s="0" t="s">
        <v>4015</v>
      </c>
      <c r="F153" s="0" t="s">
        <v>3625</v>
      </c>
      <c r="G153" s="0" t="s">
        <v>4016</v>
      </c>
    </row>
    <row customHeight="1" ht="11.25">
      <c r="A154" s="0" t="s">
        <v>16</v>
      </c>
      <c r="B154" s="0" t="s">
        <v>4002</v>
      </c>
      <c r="C154" s="0" t="s">
        <v>4003</v>
      </c>
      <c r="D154" s="0" t="s">
        <v>4017</v>
      </c>
      <c r="E154" s="0" t="s">
        <v>4018</v>
      </c>
      <c r="F154" s="0" t="s">
        <v>3625</v>
      </c>
      <c r="G154" s="0" t="s">
        <v>4019</v>
      </c>
    </row>
    <row customHeight="1" ht="11.25">
      <c r="A155" s="0" t="s">
        <v>16</v>
      </c>
      <c r="B155" s="0" t="s">
        <v>4002</v>
      </c>
      <c r="C155" s="0" t="s">
        <v>4003</v>
      </c>
      <c r="D155" s="0" t="s">
        <v>4020</v>
      </c>
      <c r="E155" s="0" t="s">
        <v>4021</v>
      </c>
      <c r="F155" s="0" t="s">
        <v>3625</v>
      </c>
      <c r="G155" s="0" t="s">
        <v>4022</v>
      </c>
    </row>
    <row customHeight="1" ht="11.25">
      <c r="A156" s="0" t="s">
        <v>16</v>
      </c>
      <c r="B156" s="0" t="s">
        <v>4002</v>
      </c>
      <c r="C156" s="0" t="s">
        <v>4003</v>
      </c>
      <c r="D156" s="0" t="s">
        <v>4023</v>
      </c>
      <c r="E156" s="0" t="s">
        <v>4024</v>
      </c>
      <c r="F156" s="0" t="s">
        <v>3625</v>
      </c>
      <c r="G156" s="0" t="s">
        <v>4025</v>
      </c>
    </row>
    <row customHeight="1" ht="11.25">
      <c r="A157" s="0" t="s">
        <v>16</v>
      </c>
      <c r="B157" s="0" t="s">
        <v>4002</v>
      </c>
      <c r="C157" s="0" t="s">
        <v>4003</v>
      </c>
      <c r="D157" s="0" t="s">
        <v>4026</v>
      </c>
      <c r="E157" s="0" t="s">
        <v>4027</v>
      </c>
      <c r="F157" s="0" t="s">
        <v>3625</v>
      </c>
      <c r="G157" s="0" t="s">
        <v>4028</v>
      </c>
    </row>
    <row customHeight="1" ht="11.25">
      <c r="A158" s="0" t="s">
        <v>16</v>
      </c>
      <c r="B158" s="0" t="s">
        <v>4002</v>
      </c>
      <c r="C158" s="0" t="s">
        <v>4003</v>
      </c>
      <c r="D158" s="0" t="s">
        <v>4029</v>
      </c>
      <c r="E158" s="0" t="s">
        <v>4030</v>
      </c>
      <c r="F158" s="0" t="s">
        <v>3625</v>
      </c>
      <c r="G158" s="0" t="s">
        <v>4031</v>
      </c>
    </row>
    <row customHeight="1" ht="11.25">
      <c r="A159" s="0" t="s">
        <v>16</v>
      </c>
      <c r="B159" s="0" t="s">
        <v>4002</v>
      </c>
      <c r="C159" s="0" t="s">
        <v>4003</v>
      </c>
      <c r="D159" s="0" t="s">
        <v>4032</v>
      </c>
      <c r="E159" s="0" t="s">
        <v>4033</v>
      </c>
      <c r="F159" s="0" t="s">
        <v>3625</v>
      </c>
      <c r="G159" s="0" t="s">
        <v>4034</v>
      </c>
    </row>
    <row customHeight="1" ht="11.25">
      <c r="A160" s="0" t="s">
        <v>16</v>
      </c>
      <c r="B160" s="0" t="s">
        <v>4002</v>
      </c>
      <c r="C160" s="0" t="s">
        <v>4003</v>
      </c>
      <c r="D160" s="0" t="s">
        <v>4035</v>
      </c>
      <c r="E160" s="0" t="s">
        <v>4036</v>
      </c>
      <c r="F160" s="0" t="s">
        <v>3625</v>
      </c>
      <c r="G160" s="0" t="s">
        <v>4037</v>
      </c>
    </row>
    <row customHeight="1" ht="11.25">
      <c r="A161" s="0" t="s">
        <v>16</v>
      </c>
      <c r="B161" s="0" t="s">
        <v>4002</v>
      </c>
      <c r="C161" s="0" t="s">
        <v>4003</v>
      </c>
      <c r="D161" s="0" t="s">
        <v>4038</v>
      </c>
      <c r="E161" s="0" t="s">
        <v>4039</v>
      </c>
      <c r="F161" s="0" t="s">
        <v>3625</v>
      </c>
      <c r="G161" s="0" t="s">
        <v>4040</v>
      </c>
    </row>
    <row customHeight="1" ht="11.25">
      <c r="A162" s="0" t="s">
        <v>16</v>
      </c>
      <c r="B162" s="0" t="s">
        <v>4041</v>
      </c>
      <c r="C162" s="0" t="s">
        <v>4042</v>
      </c>
      <c r="D162" s="0" t="s">
        <v>4041</v>
      </c>
      <c r="E162" s="0" t="s">
        <v>4042</v>
      </c>
      <c r="F162" s="0" t="s">
        <v>3622</v>
      </c>
      <c r="G162" s="0" t="s">
        <v>4043</v>
      </c>
    </row>
    <row customHeight="1" ht="11.25">
      <c r="A163" s="0" t="s">
        <v>16</v>
      </c>
      <c r="B163" s="0" t="s">
        <v>4041</v>
      </c>
      <c r="C163" s="0" t="s">
        <v>4042</v>
      </c>
      <c r="D163" s="0" t="s">
        <v>4044</v>
      </c>
      <c r="E163" s="0" t="s">
        <v>4045</v>
      </c>
      <c r="F163" s="0" t="s">
        <v>3638</v>
      </c>
      <c r="G163" s="0" t="s">
        <v>4046</v>
      </c>
    </row>
    <row customHeight="1" ht="11.25">
      <c r="A164" s="0" t="s">
        <v>16</v>
      </c>
      <c r="B164" s="0" t="s">
        <v>4041</v>
      </c>
      <c r="C164" s="0" t="s">
        <v>4042</v>
      </c>
      <c r="D164" s="0" t="s">
        <v>4047</v>
      </c>
      <c r="E164" s="0" t="s">
        <v>4048</v>
      </c>
      <c r="F164" s="0" t="s">
        <v>3638</v>
      </c>
      <c r="G164" s="0" t="s">
        <v>4049</v>
      </c>
    </row>
    <row customHeight="1" ht="11.25">
      <c r="A165" s="0" t="s">
        <v>16</v>
      </c>
      <c r="B165" s="0" t="s">
        <v>4041</v>
      </c>
      <c r="C165" s="0" t="s">
        <v>4042</v>
      </c>
      <c r="D165" s="0" t="s">
        <v>4050</v>
      </c>
      <c r="E165" s="0" t="s">
        <v>4051</v>
      </c>
      <c r="F165" s="0" t="s">
        <v>3638</v>
      </c>
      <c r="G165" s="0" t="s">
        <v>4052</v>
      </c>
    </row>
    <row customHeight="1" ht="11.25">
      <c r="A166" s="0" t="s">
        <v>16</v>
      </c>
      <c r="B166" s="0" t="s">
        <v>4041</v>
      </c>
      <c r="C166" s="0" t="s">
        <v>4042</v>
      </c>
      <c r="D166" s="0" t="s">
        <v>4053</v>
      </c>
      <c r="E166" s="0" t="s">
        <v>4054</v>
      </c>
      <c r="F166" s="0" t="s">
        <v>3625</v>
      </c>
      <c r="G166" s="0" t="s">
        <v>4055</v>
      </c>
    </row>
    <row customHeight="1" ht="11.25">
      <c r="A167" s="0" t="s">
        <v>16</v>
      </c>
      <c r="B167" s="0" t="s">
        <v>4041</v>
      </c>
      <c r="C167" s="0" t="s">
        <v>4042</v>
      </c>
      <c r="D167" s="0" t="s">
        <v>4056</v>
      </c>
      <c r="E167" s="0" t="s">
        <v>4057</v>
      </c>
      <c r="F167" s="0" t="s">
        <v>3625</v>
      </c>
      <c r="G167" s="0" t="s">
        <v>4058</v>
      </c>
    </row>
    <row customHeight="1" ht="11.25">
      <c r="A168" s="0" t="s">
        <v>16</v>
      </c>
      <c r="B168" s="0" t="s">
        <v>4041</v>
      </c>
      <c r="C168" s="0" t="s">
        <v>4042</v>
      </c>
      <c r="D168" s="0" t="s">
        <v>4059</v>
      </c>
      <c r="E168" s="0" t="s">
        <v>4060</v>
      </c>
      <c r="F168" s="0" t="s">
        <v>3625</v>
      </c>
      <c r="G168" s="0" t="s">
        <v>4061</v>
      </c>
    </row>
    <row customHeight="1" ht="11.25">
      <c r="A169" s="0" t="s">
        <v>16</v>
      </c>
      <c r="B169" s="0" t="s">
        <v>4041</v>
      </c>
      <c r="C169" s="0" t="s">
        <v>4042</v>
      </c>
      <c r="D169" s="0" t="s">
        <v>4062</v>
      </c>
      <c r="E169" s="0" t="s">
        <v>4063</v>
      </c>
      <c r="F169" s="0" t="s">
        <v>3625</v>
      </c>
      <c r="G169" s="0" t="s">
        <v>4064</v>
      </c>
    </row>
    <row customHeight="1" ht="11.25">
      <c r="A170" s="0" t="s">
        <v>16</v>
      </c>
      <c r="B170" s="0" t="s">
        <v>4041</v>
      </c>
      <c r="C170" s="0" t="s">
        <v>4042</v>
      </c>
      <c r="D170" s="0" t="s">
        <v>4065</v>
      </c>
      <c r="E170" s="0" t="s">
        <v>4066</v>
      </c>
      <c r="F170" s="0" t="s">
        <v>3625</v>
      </c>
      <c r="G170" s="0" t="s">
        <v>4067</v>
      </c>
    </row>
    <row customHeight="1" ht="11.25">
      <c r="A171" s="0" t="s">
        <v>16</v>
      </c>
      <c r="B171" s="0" t="s">
        <v>4041</v>
      </c>
      <c r="C171" s="0" t="s">
        <v>4042</v>
      </c>
      <c r="D171" s="0" t="s">
        <v>4068</v>
      </c>
      <c r="E171" s="0" t="s">
        <v>4069</v>
      </c>
      <c r="F171" s="0" t="s">
        <v>3625</v>
      </c>
      <c r="G171" s="0" t="s">
        <v>4070</v>
      </c>
    </row>
    <row customHeight="1" ht="11.25">
      <c r="A172" s="0" t="s">
        <v>16</v>
      </c>
      <c r="B172" s="0" t="s">
        <v>4041</v>
      </c>
      <c r="C172" s="0" t="s">
        <v>4042</v>
      </c>
      <c r="D172" s="0" t="s">
        <v>4071</v>
      </c>
      <c r="E172" s="0" t="s">
        <v>4072</v>
      </c>
      <c r="F172" s="0" t="s">
        <v>3625</v>
      </c>
      <c r="G172" s="0" t="s">
        <v>4073</v>
      </c>
    </row>
    <row customHeight="1" ht="11.25">
      <c r="A173" s="0" t="s">
        <v>16</v>
      </c>
      <c r="B173" s="0" t="s">
        <v>4041</v>
      </c>
      <c r="C173" s="0" t="s">
        <v>4042</v>
      </c>
      <c r="D173" s="0" t="s">
        <v>4074</v>
      </c>
      <c r="E173" s="0" t="s">
        <v>4075</v>
      </c>
      <c r="F173" s="0" t="s">
        <v>3625</v>
      </c>
      <c r="G173" s="0" t="s">
        <v>4076</v>
      </c>
    </row>
    <row customHeight="1" ht="11.25">
      <c r="A174" s="0" t="s">
        <v>16</v>
      </c>
      <c r="B174" s="0" t="s">
        <v>4041</v>
      </c>
      <c r="C174" s="0" t="s">
        <v>4042</v>
      </c>
      <c r="D174" s="0" t="s">
        <v>4077</v>
      </c>
      <c r="E174" s="0" t="s">
        <v>4078</v>
      </c>
      <c r="F174" s="0" t="s">
        <v>3625</v>
      </c>
      <c r="G174" s="0" t="s">
        <v>4079</v>
      </c>
    </row>
    <row customHeight="1" ht="11.25">
      <c r="A175" s="0" t="s">
        <v>16</v>
      </c>
      <c r="B175" s="0" t="s">
        <v>4041</v>
      </c>
      <c r="C175" s="0" t="s">
        <v>4042</v>
      </c>
      <c r="D175" s="0" t="s">
        <v>4080</v>
      </c>
      <c r="E175" s="0" t="s">
        <v>4081</v>
      </c>
      <c r="F175" s="0" t="s">
        <v>3625</v>
      </c>
      <c r="G175" s="0" t="s">
        <v>4082</v>
      </c>
    </row>
    <row customHeight="1" ht="11.25">
      <c r="A176" s="0" t="s">
        <v>16</v>
      </c>
      <c r="B176" s="0" t="s">
        <v>4083</v>
      </c>
      <c r="C176" s="0" t="s">
        <v>4084</v>
      </c>
      <c r="D176" s="0" t="s">
        <v>4083</v>
      </c>
      <c r="E176" s="0" t="s">
        <v>4084</v>
      </c>
      <c r="F176" s="0" t="s">
        <v>3622</v>
      </c>
      <c r="G176" s="0" t="s">
        <v>4085</v>
      </c>
    </row>
    <row customHeight="1" ht="11.25">
      <c r="A177" s="0" t="s">
        <v>16</v>
      </c>
      <c r="B177" s="0" t="s">
        <v>4083</v>
      </c>
      <c r="C177" s="0" t="s">
        <v>4084</v>
      </c>
      <c r="D177" s="0" t="s">
        <v>4086</v>
      </c>
      <c r="E177" s="0" t="s">
        <v>4087</v>
      </c>
      <c r="F177" s="0" t="s">
        <v>4088</v>
      </c>
      <c r="G177" s="0" t="s">
        <v>4089</v>
      </c>
    </row>
    <row customHeight="1" ht="11.25">
      <c r="A178" s="0" t="s">
        <v>16</v>
      </c>
      <c r="B178" s="0" t="s">
        <v>4083</v>
      </c>
      <c r="C178" s="0" t="s">
        <v>4084</v>
      </c>
      <c r="D178" s="0" t="s">
        <v>4090</v>
      </c>
      <c r="E178" s="0" t="s">
        <v>4091</v>
      </c>
      <c r="F178" s="0" t="s">
        <v>3625</v>
      </c>
      <c r="G178" s="0" t="s">
        <v>4092</v>
      </c>
    </row>
    <row customHeight="1" ht="11.25">
      <c r="A179" s="0" t="s">
        <v>16</v>
      </c>
      <c r="B179" s="0" t="s">
        <v>4083</v>
      </c>
      <c r="C179" s="0" t="s">
        <v>4084</v>
      </c>
      <c r="D179" s="0" t="s">
        <v>3909</v>
      </c>
      <c r="E179" s="0" t="s">
        <v>4093</v>
      </c>
      <c r="F179" s="0" t="s">
        <v>3625</v>
      </c>
      <c r="G179" s="0" t="s">
        <v>4094</v>
      </c>
    </row>
    <row customHeight="1" ht="11.25">
      <c r="A180" s="0" t="s">
        <v>16</v>
      </c>
      <c r="B180" s="0" t="s">
        <v>4083</v>
      </c>
      <c r="C180" s="0" t="s">
        <v>4084</v>
      </c>
      <c r="D180" s="0" t="s">
        <v>4095</v>
      </c>
      <c r="E180" s="0" t="s">
        <v>4096</v>
      </c>
      <c r="F180" s="0" t="s">
        <v>3625</v>
      </c>
      <c r="G180" s="0" t="s">
        <v>4097</v>
      </c>
    </row>
    <row customHeight="1" ht="11.25">
      <c r="A181" s="0" t="s">
        <v>16</v>
      </c>
      <c r="B181" s="0" t="s">
        <v>4083</v>
      </c>
      <c r="C181" s="0" t="s">
        <v>4084</v>
      </c>
      <c r="D181" s="0" t="s">
        <v>4098</v>
      </c>
      <c r="E181" s="0" t="s">
        <v>4099</v>
      </c>
      <c r="F181" s="0" t="s">
        <v>3625</v>
      </c>
      <c r="G181" s="0" t="s">
        <v>4100</v>
      </c>
    </row>
    <row customHeight="1" ht="11.25">
      <c r="A182" s="0" t="s">
        <v>16</v>
      </c>
      <c r="B182" s="0" t="s">
        <v>4083</v>
      </c>
      <c r="C182" s="0" t="s">
        <v>4084</v>
      </c>
      <c r="D182" s="0" t="s">
        <v>4101</v>
      </c>
      <c r="E182" s="0" t="s">
        <v>4102</v>
      </c>
      <c r="F182" s="0" t="s">
        <v>3625</v>
      </c>
      <c r="G182" s="0" t="s">
        <v>4103</v>
      </c>
    </row>
    <row customHeight="1" ht="11.25">
      <c r="A183" s="0" t="s">
        <v>16</v>
      </c>
      <c r="B183" s="0" t="s">
        <v>4083</v>
      </c>
      <c r="C183" s="0" t="s">
        <v>4084</v>
      </c>
      <c r="D183" s="0" t="s">
        <v>4104</v>
      </c>
      <c r="E183" s="0" t="s">
        <v>4105</v>
      </c>
      <c r="F183" s="0" t="s">
        <v>3625</v>
      </c>
      <c r="G183" s="0" t="s">
        <v>4106</v>
      </c>
    </row>
    <row customHeight="1" ht="11.25">
      <c r="A184" s="0" t="s">
        <v>16</v>
      </c>
      <c r="B184" s="0" t="s">
        <v>4083</v>
      </c>
      <c r="C184" s="0" t="s">
        <v>4084</v>
      </c>
      <c r="D184" s="0" t="s">
        <v>4107</v>
      </c>
      <c r="E184" s="0" t="s">
        <v>4108</v>
      </c>
      <c r="F184" s="0" t="s">
        <v>3625</v>
      </c>
      <c r="G184" s="0" t="s">
        <v>4109</v>
      </c>
    </row>
    <row customHeight="1" ht="11.25">
      <c r="A185" s="0" t="s">
        <v>16</v>
      </c>
      <c r="B185" s="0" t="s">
        <v>4083</v>
      </c>
      <c r="C185" s="0" t="s">
        <v>4084</v>
      </c>
      <c r="D185" s="0" t="s">
        <v>4110</v>
      </c>
      <c r="E185" s="0" t="s">
        <v>4111</v>
      </c>
      <c r="F185" s="0" t="s">
        <v>3625</v>
      </c>
      <c r="G185" s="0" t="s">
        <v>4112</v>
      </c>
    </row>
    <row customHeight="1" ht="11.25">
      <c r="A186" s="0" t="s">
        <v>16</v>
      </c>
      <c r="B186" s="0" t="s">
        <v>4113</v>
      </c>
      <c r="C186" s="0" t="s">
        <v>4114</v>
      </c>
      <c r="D186" s="0" t="s">
        <v>4113</v>
      </c>
      <c r="E186" s="0" t="s">
        <v>4114</v>
      </c>
      <c r="F186" s="0" t="s">
        <v>3622</v>
      </c>
      <c r="G186" s="0" t="s">
        <v>4115</v>
      </c>
    </row>
    <row customHeight="1" ht="11.25">
      <c r="A187" s="0" t="s">
        <v>16</v>
      </c>
      <c r="B187" s="0" t="s">
        <v>4113</v>
      </c>
      <c r="C187" s="0" t="s">
        <v>4114</v>
      </c>
      <c r="D187" s="0" t="s">
        <v>4116</v>
      </c>
      <c r="E187" s="0" t="s">
        <v>4117</v>
      </c>
      <c r="F187" s="0" t="s">
        <v>3625</v>
      </c>
      <c r="G187" s="0" t="s">
        <v>4118</v>
      </c>
    </row>
    <row customHeight="1" ht="11.25">
      <c r="A188" s="0" t="s">
        <v>16</v>
      </c>
      <c r="B188" s="0" t="s">
        <v>4113</v>
      </c>
      <c r="C188" s="0" t="s">
        <v>4114</v>
      </c>
      <c r="D188" s="0" t="s">
        <v>4119</v>
      </c>
      <c r="E188" s="0" t="s">
        <v>4120</v>
      </c>
      <c r="F188" s="0" t="s">
        <v>3625</v>
      </c>
      <c r="G188" s="0" t="s">
        <v>4121</v>
      </c>
    </row>
    <row customHeight="1" ht="11.25">
      <c r="A189" s="0" t="s">
        <v>16</v>
      </c>
      <c r="B189" s="0" t="s">
        <v>4113</v>
      </c>
      <c r="C189" s="0" t="s">
        <v>4114</v>
      </c>
      <c r="D189" s="0" t="s">
        <v>4122</v>
      </c>
      <c r="E189" s="0" t="s">
        <v>4123</v>
      </c>
      <c r="F189" s="0" t="s">
        <v>3625</v>
      </c>
      <c r="G189" s="0" t="s">
        <v>4124</v>
      </c>
    </row>
    <row customHeight="1" ht="11.25">
      <c r="A190" s="0" t="s">
        <v>16</v>
      </c>
      <c r="B190" s="0" t="s">
        <v>4113</v>
      </c>
      <c r="C190" s="0" t="s">
        <v>4114</v>
      </c>
      <c r="D190" s="0" t="s">
        <v>4125</v>
      </c>
      <c r="E190" s="0" t="s">
        <v>4126</v>
      </c>
      <c r="F190" s="0" t="s">
        <v>3625</v>
      </c>
      <c r="G190" s="0" t="s">
        <v>4127</v>
      </c>
    </row>
    <row customHeight="1" ht="11.25">
      <c r="A191" s="0" t="s">
        <v>16</v>
      </c>
      <c r="B191" s="0" t="s">
        <v>4113</v>
      </c>
      <c r="C191" s="0" t="s">
        <v>4114</v>
      </c>
      <c r="D191" s="0" t="s">
        <v>4128</v>
      </c>
      <c r="E191" s="0" t="s">
        <v>4129</v>
      </c>
      <c r="F191" s="0" t="s">
        <v>3625</v>
      </c>
      <c r="G191" s="0" t="s">
        <v>4130</v>
      </c>
    </row>
    <row customHeight="1" ht="11.25">
      <c r="A192" s="0" t="s">
        <v>16</v>
      </c>
      <c r="B192" s="0" t="s">
        <v>4113</v>
      </c>
      <c r="C192" s="0" t="s">
        <v>4114</v>
      </c>
      <c r="D192" s="0" t="s">
        <v>4131</v>
      </c>
      <c r="E192" s="0" t="s">
        <v>4132</v>
      </c>
      <c r="F192" s="0" t="s">
        <v>3625</v>
      </c>
      <c r="G192" s="0" t="s">
        <v>4133</v>
      </c>
    </row>
    <row customHeight="1" ht="11.25">
      <c r="A193" s="0" t="s">
        <v>16</v>
      </c>
      <c r="B193" s="0" t="s">
        <v>4113</v>
      </c>
      <c r="C193" s="0" t="s">
        <v>4114</v>
      </c>
      <c r="D193" s="0" t="s">
        <v>4134</v>
      </c>
      <c r="E193" s="0" t="s">
        <v>4135</v>
      </c>
      <c r="F193" s="0" t="s">
        <v>3625</v>
      </c>
      <c r="G193" s="0" t="s">
        <v>4136</v>
      </c>
    </row>
    <row customHeight="1" ht="11.25">
      <c r="A194" s="0" t="s">
        <v>16</v>
      </c>
      <c r="B194" s="0" t="s">
        <v>4113</v>
      </c>
      <c r="C194" s="0" t="s">
        <v>4114</v>
      </c>
      <c r="D194" s="0" t="s">
        <v>4137</v>
      </c>
      <c r="E194" s="0" t="s">
        <v>4138</v>
      </c>
      <c r="F194" s="0" t="s">
        <v>3625</v>
      </c>
      <c r="G194" s="0" t="s">
        <v>4139</v>
      </c>
    </row>
    <row customHeight="1" ht="11.25">
      <c r="A195" s="0" t="s">
        <v>16</v>
      </c>
      <c r="B195" s="0" t="s">
        <v>4140</v>
      </c>
      <c r="C195" s="0" t="s">
        <v>4141</v>
      </c>
      <c r="D195" s="0" t="s">
        <v>4140</v>
      </c>
      <c r="E195" s="0" t="s">
        <v>4141</v>
      </c>
      <c r="F195" s="0" t="s">
        <v>3622</v>
      </c>
      <c r="G195" s="0" t="s">
        <v>4142</v>
      </c>
    </row>
    <row customHeight="1" ht="11.25">
      <c r="A196" s="0" t="s">
        <v>16</v>
      </c>
      <c r="B196" s="0" t="s">
        <v>4140</v>
      </c>
      <c r="C196" s="0" t="s">
        <v>4141</v>
      </c>
      <c r="D196" s="0" t="s">
        <v>4143</v>
      </c>
      <c r="E196" s="0" t="s">
        <v>4144</v>
      </c>
      <c r="F196" s="0" t="s">
        <v>3625</v>
      </c>
      <c r="G196" s="0" t="s">
        <v>4145</v>
      </c>
    </row>
    <row customHeight="1" ht="11.25">
      <c r="A197" s="0" t="s">
        <v>16</v>
      </c>
      <c r="B197" s="0" t="s">
        <v>4140</v>
      </c>
      <c r="C197" s="0" t="s">
        <v>4141</v>
      </c>
      <c r="D197" s="0" t="s">
        <v>4146</v>
      </c>
      <c r="E197" s="0" t="s">
        <v>4147</v>
      </c>
      <c r="F197" s="0" t="s">
        <v>3625</v>
      </c>
      <c r="G197" s="0" t="s">
        <v>4148</v>
      </c>
    </row>
    <row customHeight="1" ht="11.25">
      <c r="A198" s="0" t="s">
        <v>16</v>
      </c>
      <c r="B198" s="0" t="s">
        <v>4140</v>
      </c>
      <c r="C198" s="0" t="s">
        <v>4141</v>
      </c>
      <c r="D198" s="0" t="s">
        <v>4149</v>
      </c>
      <c r="E198" s="0" t="s">
        <v>4150</v>
      </c>
      <c r="F198" s="0" t="s">
        <v>3625</v>
      </c>
      <c r="G198" s="0" t="s">
        <v>4151</v>
      </c>
    </row>
    <row customHeight="1" ht="11.25">
      <c r="A199" s="0" t="s">
        <v>16</v>
      </c>
      <c r="B199" s="0" t="s">
        <v>4140</v>
      </c>
      <c r="C199" s="0" t="s">
        <v>4141</v>
      </c>
      <c r="D199" s="0" t="s">
        <v>4152</v>
      </c>
      <c r="E199" s="0" t="s">
        <v>4153</v>
      </c>
      <c r="F199" s="0" t="s">
        <v>3625</v>
      </c>
      <c r="G199" s="0" t="s">
        <v>4154</v>
      </c>
    </row>
    <row customHeight="1" ht="11.25">
      <c r="A200" s="0" t="s">
        <v>16</v>
      </c>
      <c r="B200" s="0" t="s">
        <v>4140</v>
      </c>
      <c r="C200" s="0" t="s">
        <v>4141</v>
      </c>
      <c r="D200" s="0" t="s">
        <v>4155</v>
      </c>
      <c r="E200" s="0" t="s">
        <v>4156</v>
      </c>
      <c r="F200" s="0" t="s">
        <v>3625</v>
      </c>
      <c r="G200" s="0" t="s">
        <v>4157</v>
      </c>
    </row>
    <row customHeight="1" ht="11.25">
      <c r="A201" s="0" t="s">
        <v>16</v>
      </c>
      <c r="B201" s="0" t="s">
        <v>4140</v>
      </c>
      <c r="C201" s="0" t="s">
        <v>4141</v>
      </c>
      <c r="D201" s="0" t="s">
        <v>4158</v>
      </c>
      <c r="E201" s="0" t="s">
        <v>4159</v>
      </c>
      <c r="F201" s="0" t="s">
        <v>3625</v>
      </c>
      <c r="G201" s="0" t="s">
        <v>4160</v>
      </c>
    </row>
    <row customHeight="1" ht="11.25">
      <c r="A202" s="0" t="s">
        <v>16</v>
      </c>
      <c r="B202" s="0" t="s">
        <v>4140</v>
      </c>
      <c r="C202" s="0" t="s">
        <v>4141</v>
      </c>
      <c r="D202" s="0" t="s">
        <v>4161</v>
      </c>
      <c r="E202" s="0" t="s">
        <v>4162</v>
      </c>
      <c r="F202" s="0" t="s">
        <v>3625</v>
      </c>
      <c r="G202" s="0" t="s">
        <v>4163</v>
      </c>
    </row>
    <row customHeight="1" ht="11.25">
      <c r="A203" s="0" t="s">
        <v>16</v>
      </c>
      <c r="B203" s="0" t="s">
        <v>4140</v>
      </c>
      <c r="C203" s="0" t="s">
        <v>4141</v>
      </c>
      <c r="D203" s="0" t="s">
        <v>4164</v>
      </c>
      <c r="E203" s="0" t="s">
        <v>4165</v>
      </c>
      <c r="F203" s="0" t="s">
        <v>3625</v>
      </c>
      <c r="G203" s="0" t="s">
        <v>4166</v>
      </c>
    </row>
    <row customHeight="1" ht="11.25">
      <c r="A204" s="0" t="s">
        <v>16</v>
      </c>
      <c r="B204" s="0" t="s">
        <v>4140</v>
      </c>
      <c r="C204" s="0" t="s">
        <v>4141</v>
      </c>
      <c r="D204" s="0" t="s">
        <v>4167</v>
      </c>
      <c r="E204" s="0" t="s">
        <v>4168</v>
      </c>
      <c r="F204" s="0" t="s">
        <v>3625</v>
      </c>
      <c r="G204" s="0" t="s">
        <v>4169</v>
      </c>
    </row>
    <row customHeight="1" ht="11.25">
      <c r="A205" s="0" t="s">
        <v>16</v>
      </c>
      <c r="B205" s="0" t="s">
        <v>4140</v>
      </c>
      <c r="C205" s="0" t="s">
        <v>4141</v>
      </c>
      <c r="D205" s="0" t="s">
        <v>4170</v>
      </c>
      <c r="E205" s="0" t="s">
        <v>4171</v>
      </c>
      <c r="F205" s="0" t="s">
        <v>3625</v>
      </c>
      <c r="G205" s="0" t="s">
        <v>4172</v>
      </c>
    </row>
    <row customHeight="1" ht="11.25">
      <c r="A206" s="0" t="s">
        <v>16</v>
      </c>
      <c r="B206" s="0" t="s">
        <v>4140</v>
      </c>
      <c r="C206" s="0" t="s">
        <v>4141</v>
      </c>
      <c r="D206" s="0" t="s">
        <v>4173</v>
      </c>
      <c r="E206" s="0" t="s">
        <v>4174</v>
      </c>
      <c r="F206" s="0" t="s">
        <v>3625</v>
      </c>
      <c r="G206" s="0" t="s">
        <v>4175</v>
      </c>
    </row>
    <row customHeight="1" ht="11.25">
      <c r="A207" s="0" t="s">
        <v>16</v>
      </c>
      <c r="B207" s="0" t="s">
        <v>4140</v>
      </c>
      <c r="C207" s="0" t="s">
        <v>4141</v>
      </c>
      <c r="D207" s="0" t="s">
        <v>4176</v>
      </c>
      <c r="E207" s="0" t="s">
        <v>4177</v>
      </c>
      <c r="F207" s="0" t="s">
        <v>3625</v>
      </c>
      <c r="G207" s="0" t="s">
        <v>4178</v>
      </c>
    </row>
    <row customHeight="1" ht="11.25">
      <c r="A208" s="0" t="s">
        <v>16</v>
      </c>
      <c r="B208" s="0" t="s">
        <v>4140</v>
      </c>
      <c r="C208" s="0" t="s">
        <v>4141</v>
      </c>
      <c r="D208" s="0" t="s">
        <v>4179</v>
      </c>
      <c r="E208" s="0" t="s">
        <v>4180</v>
      </c>
      <c r="F208" s="0" t="s">
        <v>3625</v>
      </c>
      <c r="G208" s="0" t="s">
        <v>4181</v>
      </c>
    </row>
    <row customHeight="1" ht="11.25">
      <c r="A209" s="0" t="s">
        <v>16</v>
      </c>
      <c r="B209" s="0" t="s">
        <v>4140</v>
      </c>
      <c r="C209" s="0" t="s">
        <v>4141</v>
      </c>
      <c r="D209" s="0" t="s">
        <v>4182</v>
      </c>
      <c r="E209" s="0" t="s">
        <v>4183</v>
      </c>
      <c r="F209" s="0" t="s">
        <v>3625</v>
      </c>
      <c r="G209" s="0" t="s">
        <v>4184</v>
      </c>
    </row>
    <row customHeight="1" ht="11.25">
      <c r="A210" s="0" t="s">
        <v>16</v>
      </c>
      <c r="B210" s="0" t="s">
        <v>4140</v>
      </c>
      <c r="C210" s="0" t="s">
        <v>4141</v>
      </c>
      <c r="D210" s="0" t="s">
        <v>4185</v>
      </c>
      <c r="E210" s="0" t="s">
        <v>4186</v>
      </c>
      <c r="F210" s="0" t="s">
        <v>3625</v>
      </c>
      <c r="G210" s="0" t="s">
        <v>4187</v>
      </c>
    </row>
    <row customHeight="1" ht="11.25">
      <c r="A211" s="0" t="s">
        <v>16</v>
      </c>
      <c r="B211" s="0" t="s">
        <v>4188</v>
      </c>
      <c r="C211" s="0" t="s">
        <v>4189</v>
      </c>
      <c r="D211" s="0" t="s">
        <v>4188</v>
      </c>
      <c r="E211" s="0" t="s">
        <v>4189</v>
      </c>
      <c r="F211" s="0" t="s">
        <v>3622</v>
      </c>
      <c r="G211" s="0" t="s">
        <v>4190</v>
      </c>
    </row>
    <row customHeight="1" ht="11.25">
      <c r="A212" s="0" t="s">
        <v>16</v>
      </c>
      <c r="B212" s="0" t="s">
        <v>4188</v>
      </c>
      <c r="C212" s="0" t="s">
        <v>4189</v>
      </c>
      <c r="D212" s="0" t="s">
        <v>4191</v>
      </c>
      <c r="E212" s="0" t="s">
        <v>4192</v>
      </c>
      <c r="F212" s="0" t="s">
        <v>3625</v>
      </c>
      <c r="G212" s="0" t="s">
        <v>4193</v>
      </c>
    </row>
    <row customHeight="1" ht="11.25">
      <c r="A213" s="0" t="s">
        <v>16</v>
      </c>
      <c r="B213" s="0" t="s">
        <v>4188</v>
      </c>
      <c r="C213" s="0" t="s">
        <v>4189</v>
      </c>
      <c r="D213" s="0" t="s">
        <v>4194</v>
      </c>
      <c r="E213" s="0" t="s">
        <v>4195</v>
      </c>
      <c r="F213" s="0" t="s">
        <v>3625</v>
      </c>
      <c r="G213" s="0" t="s">
        <v>4196</v>
      </c>
    </row>
    <row customHeight="1" ht="11.25">
      <c r="A214" s="0" t="s">
        <v>16</v>
      </c>
      <c r="B214" s="0" t="s">
        <v>4188</v>
      </c>
      <c r="C214" s="0" t="s">
        <v>4189</v>
      </c>
      <c r="D214" s="0" t="s">
        <v>4197</v>
      </c>
      <c r="E214" s="0" t="s">
        <v>4198</v>
      </c>
      <c r="F214" s="0" t="s">
        <v>3625</v>
      </c>
      <c r="G214" s="0" t="s">
        <v>4199</v>
      </c>
    </row>
    <row customHeight="1" ht="11.25">
      <c r="A215" s="0" t="s">
        <v>16</v>
      </c>
      <c r="B215" s="0" t="s">
        <v>4188</v>
      </c>
      <c r="C215" s="0" t="s">
        <v>4189</v>
      </c>
      <c r="D215" s="0" t="s">
        <v>4200</v>
      </c>
      <c r="E215" s="0" t="s">
        <v>4201</v>
      </c>
      <c r="F215" s="0" t="s">
        <v>3625</v>
      </c>
      <c r="G215" s="0" t="s">
        <v>4202</v>
      </c>
    </row>
    <row customHeight="1" ht="11.25">
      <c r="A216" s="0" t="s">
        <v>16</v>
      </c>
      <c r="B216" s="0" t="s">
        <v>4188</v>
      </c>
      <c r="C216" s="0" t="s">
        <v>4189</v>
      </c>
      <c r="D216" s="0" t="s">
        <v>4203</v>
      </c>
      <c r="E216" s="0" t="s">
        <v>4204</v>
      </c>
      <c r="F216" s="0" t="s">
        <v>3625</v>
      </c>
      <c r="G216" s="0" t="s">
        <v>4205</v>
      </c>
    </row>
    <row customHeight="1" ht="11.25">
      <c r="A217" s="0" t="s">
        <v>16</v>
      </c>
      <c r="B217" s="0" t="s">
        <v>4188</v>
      </c>
      <c r="C217" s="0" t="s">
        <v>4189</v>
      </c>
      <c r="D217" s="0" t="s">
        <v>4206</v>
      </c>
      <c r="E217" s="0" t="s">
        <v>4207</v>
      </c>
      <c r="F217" s="0" t="s">
        <v>3625</v>
      </c>
      <c r="G217" s="0" t="s">
        <v>4208</v>
      </c>
    </row>
    <row customHeight="1" ht="11.25">
      <c r="A218" s="0" t="s">
        <v>16</v>
      </c>
      <c r="B218" s="0" t="s">
        <v>4188</v>
      </c>
      <c r="C218" s="0" t="s">
        <v>4189</v>
      </c>
      <c r="D218" s="0" t="s">
        <v>4209</v>
      </c>
      <c r="E218" s="0" t="s">
        <v>4210</v>
      </c>
      <c r="F218" s="0" t="s">
        <v>3625</v>
      </c>
      <c r="G218" s="0" t="s">
        <v>4211</v>
      </c>
    </row>
    <row customHeight="1" ht="11.25">
      <c r="A219" s="0" t="s">
        <v>16</v>
      </c>
      <c r="B219" s="0" t="s">
        <v>4212</v>
      </c>
      <c r="C219" s="0" t="s">
        <v>4213</v>
      </c>
      <c r="D219" s="0" t="s">
        <v>4212</v>
      </c>
      <c r="E219" s="0" t="s">
        <v>4213</v>
      </c>
      <c r="F219" s="0" t="s">
        <v>3622</v>
      </c>
      <c r="G219" s="0" t="s">
        <v>4214</v>
      </c>
    </row>
    <row customHeight="1" ht="11.25">
      <c r="A220" s="0" t="s">
        <v>16</v>
      </c>
      <c r="B220" s="0" t="s">
        <v>4212</v>
      </c>
      <c r="C220" s="0" t="s">
        <v>4213</v>
      </c>
      <c r="D220" s="0" t="s">
        <v>4215</v>
      </c>
      <c r="E220" s="0" t="s">
        <v>4216</v>
      </c>
      <c r="F220" s="0" t="s">
        <v>3638</v>
      </c>
      <c r="G220" s="0" t="s">
        <v>4217</v>
      </c>
    </row>
    <row customHeight="1" ht="11.25">
      <c r="A221" s="0" t="s">
        <v>16</v>
      </c>
      <c r="B221" s="0" t="s">
        <v>4212</v>
      </c>
      <c r="C221" s="0" t="s">
        <v>4213</v>
      </c>
      <c r="D221" s="0" t="s">
        <v>4218</v>
      </c>
      <c r="E221" s="0" t="s">
        <v>4219</v>
      </c>
      <c r="F221" s="0" t="s">
        <v>3625</v>
      </c>
      <c r="G221" s="0" t="s">
        <v>4220</v>
      </c>
    </row>
    <row customHeight="1" ht="11.25">
      <c r="A222" s="0" t="s">
        <v>16</v>
      </c>
      <c r="B222" s="0" t="s">
        <v>4212</v>
      </c>
      <c r="C222" s="0" t="s">
        <v>4213</v>
      </c>
      <c r="D222" s="0" t="s">
        <v>4221</v>
      </c>
      <c r="E222" s="0" t="s">
        <v>4222</v>
      </c>
      <c r="F222" s="0" t="s">
        <v>3625</v>
      </c>
      <c r="G222" s="0" t="s">
        <v>4223</v>
      </c>
    </row>
    <row customHeight="1" ht="11.25">
      <c r="A223" s="0" t="s">
        <v>16</v>
      </c>
      <c r="B223" s="0" t="s">
        <v>4212</v>
      </c>
      <c r="C223" s="0" t="s">
        <v>4213</v>
      </c>
      <c r="D223" s="0" t="s">
        <v>4224</v>
      </c>
      <c r="E223" s="0" t="s">
        <v>4225</v>
      </c>
      <c r="F223" s="0" t="s">
        <v>3625</v>
      </c>
      <c r="G223" s="0" t="s">
        <v>4226</v>
      </c>
    </row>
    <row customHeight="1" ht="11.25">
      <c r="A224" s="0" t="s">
        <v>16</v>
      </c>
      <c r="B224" s="0" t="s">
        <v>4212</v>
      </c>
      <c r="C224" s="0" t="s">
        <v>4213</v>
      </c>
      <c r="D224" s="0" t="s">
        <v>4227</v>
      </c>
      <c r="E224" s="0" t="s">
        <v>4228</v>
      </c>
      <c r="F224" s="0" t="s">
        <v>3625</v>
      </c>
      <c r="G224" s="0" t="s">
        <v>4229</v>
      </c>
    </row>
    <row customHeight="1" ht="11.25">
      <c r="A225" s="0" t="s">
        <v>16</v>
      </c>
      <c r="B225" s="0" t="s">
        <v>4212</v>
      </c>
      <c r="C225" s="0" t="s">
        <v>4213</v>
      </c>
      <c r="D225" s="0" t="s">
        <v>4230</v>
      </c>
      <c r="E225" s="0" t="s">
        <v>4231</v>
      </c>
      <c r="F225" s="0" t="s">
        <v>3625</v>
      </c>
      <c r="G225" s="0" t="s">
        <v>4232</v>
      </c>
    </row>
    <row customHeight="1" ht="11.25">
      <c r="A226" s="0" t="s">
        <v>16</v>
      </c>
      <c r="B226" s="0" t="s">
        <v>4212</v>
      </c>
      <c r="C226" s="0" t="s">
        <v>4213</v>
      </c>
      <c r="D226" s="0" t="s">
        <v>4233</v>
      </c>
      <c r="E226" s="0" t="s">
        <v>4234</v>
      </c>
      <c r="F226" s="0" t="s">
        <v>3625</v>
      </c>
      <c r="G226" s="0" t="s">
        <v>4235</v>
      </c>
    </row>
    <row customHeight="1" ht="11.25">
      <c r="A227" s="0" t="s">
        <v>16</v>
      </c>
      <c r="B227" s="0" t="s">
        <v>4212</v>
      </c>
      <c r="C227" s="0" t="s">
        <v>4213</v>
      </c>
      <c r="D227" s="0" t="s">
        <v>4236</v>
      </c>
      <c r="E227" s="0" t="s">
        <v>4237</v>
      </c>
      <c r="F227" s="0" t="s">
        <v>3625</v>
      </c>
      <c r="G227" s="0" t="s">
        <v>4238</v>
      </c>
    </row>
    <row customHeight="1" ht="11.25">
      <c r="A228" s="0" t="s">
        <v>16</v>
      </c>
      <c r="B228" s="0" t="s">
        <v>4212</v>
      </c>
      <c r="C228" s="0" t="s">
        <v>4213</v>
      </c>
      <c r="D228" s="0" t="s">
        <v>4239</v>
      </c>
      <c r="E228" s="0" t="s">
        <v>4240</v>
      </c>
      <c r="F228" s="0" t="s">
        <v>3625</v>
      </c>
      <c r="G228" s="0" t="s">
        <v>4241</v>
      </c>
    </row>
    <row customHeight="1" ht="11.25">
      <c r="A229" s="0" t="s">
        <v>16</v>
      </c>
      <c r="B229" s="0" t="s">
        <v>4212</v>
      </c>
      <c r="C229" s="0" t="s">
        <v>4213</v>
      </c>
      <c r="D229" s="0" t="s">
        <v>4242</v>
      </c>
      <c r="E229" s="0" t="s">
        <v>4243</v>
      </c>
      <c r="F229" s="0" t="s">
        <v>3625</v>
      </c>
      <c r="G229" s="0" t="s">
        <v>4244</v>
      </c>
    </row>
    <row customHeight="1" ht="11.25">
      <c r="A230" s="0" t="s">
        <v>16</v>
      </c>
      <c r="B230" s="0" t="s">
        <v>4212</v>
      </c>
      <c r="C230" s="0" t="s">
        <v>4213</v>
      </c>
      <c r="D230" s="0" t="s">
        <v>4245</v>
      </c>
      <c r="E230" s="0" t="s">
        <v>4246</v>
      </c>
      <c r="F230" s="0" t="s">
        <v>3625</v>
      </c>
      <c r="G230" s="0" t="s">
        <v>4247</v>
      </c>
    </row>
    <row customHeight="1" ht="11.25">
      <c r="A231" s="0" t="s">
        <v>16</v>
      </c>
      <c r="B231" s="0" t="s">
        <v>4212</v>
      </c>
      <c r="C231" s="0" t="s">
        <v>4213</v>
      </c>
      <c r="D231" s="0" t="s">
        <v>4248</v>
      </c>
      <c r="E231" s="0" t="s">
        <v>4249</v>
      </c>
      <c r="F231" s="0" t="s">
        <v>3625</v>
      </c>
      <c r="G231" s="0" t="s">
        <v>4250</v>
      </c>
    </row>
    <row customHeight="1" ht="11.25">
      <c r="A232" s="0" t="s">
        <v>16</v>
      </c>
      <c r="B232" s="0" t="s">
        <v>4212</v>
      </c>
      <c r="C232" s="0" t="s">
        <v>4213</v>
      </c>
      <c r="D232" s="0" t="s">
        <v>4251</v>
      </c>
      <c r="E232" s="0" t="s">
        <v>4252</v>
      </c>
      <c r="F232" s="0" t="s">
        <v>3625</v>
      </c>
      <c r="G232" s="0" t="s">
        <v>4253</v>
      </c>
    </row>
    <row customHeight="1" ht="11.25">
      <c r="A233" s="0" t="s">
        <v>16</v>
      </c>
      <c r="B233" s="0" t="s">
        <v>4212</v>
      </c>
      <c r="C233" s="0" t="s">
        <v>4213</v>
      </c>
      <c r="D233" s="0" t="s">
        <v>4254</v>
      </c>
      <c r="E233" s="0" t="s">
        <v>4255</v>
      </c>
      <c r="F233" s="0" t="s">
        <v>3625</v>
      </c>
      <c r="G233" s="0" t="s">
        <v>4256</v>
      </c>
    </row>
    <row customHeight="1" ht="11.25">
      <c r="A234" s="0" t="s">
        <v>16</v>
      </c>
      <c r="B234" s="0" t="s">
        <v>4212</v>
      </c>
      <c r="C234" s="0" t="s">
        <v>4213</v>
      </c>
      <c r="D234" s="0" t="s">
        <v>4257</v>
      </c>
      <c r="E234" s="0" t="s">
        <v>4258</v>
      </c>
      <c r="F234" s="0" t="s">
        <v>3625</v>
      </c>
      <c r="G234" s="0" t="s">
        <v>4259</v>
      </c>
    </row>
    <row customHeight="1" ht="11.25">
      <c r="A235" s="0" t="s">
        <v>16</v>
      </c>
      <c r="B235" s="0" t="s">
        <v>4212</v>
      </c>
      <c r="C235" s="0" t="s">
        <v>4213</v>
      </c>
      <c r="D235" s="0" t="s">
        <v>4260</v>
      </c>
      <c r="E235" s="0" t="s">
        <v>4261</v>
      </c>
      <c r="F235" s="0" t="s">
        <v>3625</v>
      </c>
      <c r="G235" s="0" t="s">
        <v>4262</v>
      </c>
    </row>
    <row customHeight="1" ht="11.25">
      <c r="A236" s="0" t="s">
        <v>16</v>
      </c>
      <c r="B236" s="0" t="s">
        <v>4212</v>
      </c>
      <c r="C236" s="0" t="s">
        <v>4213</v>
      </c>
      <c r="D236" s="0" t="s">
        <v>3897</v>
      </c>
      <c r="E236" s="0" t="s">
        <v>4263</v>
      </c>
      <c r="F236" s="0" t="s">
        <v>3625</v>
      </c>
      <c r="G236" s="0" t="s">
        <v>4264</v>
      </c>
    </row>
    <row customHeight="1" ht="11.25">
      <c r="A237" s="0" t="s">
        <v>16</v>
      </c>
      <c r="B237" s="0" t="s">
        <v>4265</v>
      </c>
      <c r="C237" s="0" t="s">
        <v>4266</v>
      </c>
      <c r="D237" s="0" t="s">
        <v>4265</v>
      </c>
      <c r="E237" s="0" t="s">
        <v>4266</v>
      </c>
      <c r="F237" s="0" t="s">
        <v>3622</v>
      </c>
      <c r="G237" s="0" t="s">
        <v>4267</v>
      </c>
    </row>
    <row customHeight="1" ht="11.25">
      <c r="A238" s="0" t="s">
        <v>16</v>
      </c>
      <c r="B238" s="0" t="s">
        <v>4265</v>
      </c>
      <c r="C238" s="0" t="s">
        <v>4266</v>
      </c>
      <c r="D238" s="0" t="s">
        <v>3675</v>
      </c>
      <c r="E238" s="0" t="s">
        <v>4268</v>
      </c>
      <c r="F238" s="0" t="s">
        <v>3625</v>
      </c>
      <c r="G238" s="0" t="s">
        <v>4269</v>
      </c>
    </row>
    <row customHeight="1" ht="11.25">
      <c r="A239" s="0" t="s">
        <v>16</v>
      </c>
      <c r="B239" s="0" t="s">
        <v>4265</v>
      </c>
      <c r="C239" s="0" t="s">
        <v>4266</v>
      </c>
      <c r="D239" s="0" t="s">
        <v>4270</v>
      </c>
      <c r="E239" s="0" t="s">
        <v>4271</v>
      </c>
      <c r="F239" s="0" t="s">
        <v>3625</v>
      </c>
      <c r="G239" s="0" t="s">
        <v>4272</v>
      </c>
    </row>
    <row customHeight="1" ht="11.25">
      <c r="A240" s="0" t="s">
        <v>16</v>
      </c>
      <c r="B240" s="0" t="s">
        <v>4265</v>
      </c>
      <c r="C240" s="0" t="s">
        <v>4266</v>
      </c>
      <c r="D240" s="0" t="s">
        <v>4273</v>
      </c>
      <c r="E240" s="0" t="s">
        <v>4274</v>
      </c>
      <c r="F240" s="0" t="s">
        <v>3625</v>
      </c>
      <c r="G240" s="0" t="s">
        <v>4275</v>
      </c>
    </row>
    <row customHeight="1" ht="11.25">
      <c r="A241" s="0" t="s">
        <v>16</v>
      </c>
      <c r="B241" s="0" t="s">
        <v>4265</v>
      </c>
      <c r="C241" s="0" t="s">
        <v>4266</v>
      </c>
      <c r="D241" s="0" t="s">
        <v>3641</v>
      </c>
      <c r="E241" s="0" t="s">
        <v>4276</v>
      </c>
      <c r="F241" s="0" t="s">
        <v>3625</v>
      </c>
      <c r="G241" s="0" t="s">
        <v>4277</v>
      </c>
    </row>
    <row customHeight="1" ht="11.25">
      <c r="A242" s="0" t="s">
        <v>16</v>
      </c>
      <c r="B242" s="0" t="s">
        <v>4265</v>
      </c>
      <c r="C242" s="0" t="s">
        <v>4266</v>
      </c>
      <c r="D242" s="0" t="s">
        <v>4278</v>
      </c>
      <c r="E242" s="0" t="s">
        <v>4279</v>
      </c>
      <c r="F242" s="0" t="s">
        <v>3625</v>
      </c>
      <c r="G242" s="0" t="s">
        <v>4280</v>
      </c>
    </row>
    <row customHeight="1" ht="11.25">
      <c r="A243" s="0" t="s">
        <v>16</v>
      </c>
      <c r="B243" s="0" t="s">
        <v>4265</v>
      </c>
      <c r="C243" s="0" t="s">
        <v>4266</v>
      </c>
      <c r="D243" s="0" t="s">
        <v>4281</v>
      </c>
      <c r="E243" s="0" t="s">
        <v>4282</v>
      </c>
      <c r="F243" s="0" t="s">
        <v>3625</v>
      </c>
      <c r="G243" s="0" t="s">
        <v>4283</v>
      </c>
    </row>
    <row customHeight="1" ht="11.25">
      <c r="A244" s="0" t="s">
        <v>16</v>
      </c>
      <c r="B244" s="0" t="s">
        <v>4265</v>
      </c>
      <c r="C244" s="0" t="s">
        <v>4266</v>
      </c>
      <c r="D244" s="0" t="s">
        <v>4284</v>
      </c>
      <c r="E244" s="0" t="s">
        <v>4285</v>
      </c>
      <c r="F244" s="0" t="s">
        <v>3625</v>
      </c>
      <c r="G244" s="0" t="s">
        <v>4286</v>
      </c>
    </row>
    <row customHeight="1" ht="11.25">
      <c r="A245" s="0" t="s">
        <v>16</v>
      </c>
      <c r="B245" s="0" t="s">
        <v>4265</v>
      </c>
      <c r="C245" s="0" t="s">
        <v>4266</v>
      </c>
      <c r="D245" s="0" t="s">
        <v>4287</v>
      </c>
      <c r="E245" s="0" t="s">
        <v>4288</v>
      </c>
      <c r="F245" s="0" t="s">
        <v>3625</v>
      </c>
      <c r="G245" s="0" t="s">
        <v>4289</v>
      </c>
    </row>
    <row customHeight="1" ht="11.25">
      <c r="A246" s="0" t="s">
        <v>16</v>
      </c>
      <c r="B246" s="0" t="s">
        <v>4265</v>
      </c>
      <c r="C246" s="0" t="s">
        <v>4266</v>
      </c>
      <c r="D246" s="0" t="s">
        <v>4290</v>
      </c>
      <c r="E246" s="0" t="s">
        <v>4291</v>
      </c>
      <c r="F246" s="0" t="s">
        <v>3625</v>
      </c>
      <c r="G246" s="0" t="s">
        <v>4292</v>
      </c>
    </row>
    <row customHeight="1" ht="11.25">
      <c r="A247" s="0" t="s">
        <v>16</v>
      </c>
      <c r="B247" s="0" t="s">
        <v>4265</v>
      </c>
      <c r="C247" s="0" t="s">
        <v>4266</v>
      </c>
      <c r="D247" s="0" t="s">
        <v>4293</v>
      </c>
      <c r="E247" s="0" t="s">
        <v>4294</v>
      </c>
      <c r="F247" s="0" t="s">
        <v>3625</v>
      </c>
      <c r="G247" s="0" t="s">
        <v>4295</v>
      </c>
    </row>
    <row customHeight="1" ht="11.25">
      <c r="A248" s="0" t="s">
        <v>16</v>
      </c>
      <c r="B248" s="0" t="s">
        <v>4265</v>
      </c>
      <c r="C248" s="0" t="s">
        <v>4266</v>
      </c>
      <c r="D248" s="0" t="s">
        <v>4296</v>
      </c>
      <c r="E248" s="0" t="s">
        <v>4297</v>
      </c>
      <c r="F248" s="0" t="s">
        <v>3625</v>
      </c>
      <c r="G248" s="0" t="s">
        <v>4298</v>
      </c>
    </row>
    <row customHeight="1" ht="11.25">
      <c r="A249" s="0" t="s">
        <v>16</v>
      </c>
      <c r="B249" s="0" t="s">
        <v>4265</v>
      </c>
      <c r="C249" s="0" t="s">
        <v>4266</v>
      </c>
      <c r="D249" s="0" t="s">
        <v>4299</v>
      </c>
      <c r="E249" s="0" t="s">
        <v>4300</v>
      </c>
      <c r="F249" s="0" t="s">
        <v>3625</v>
      </c>
      <c r="G249" s="0" t="s">
        <v>4301</v>
      </c>
    </row>
    <row customHeight="1" ht="11.25">
      <c r="A250" s="0" t="s">
        <v>16</v>
      </c>
      <c r="B250" s="0" t="s">
        <v>4265</v>
      </c>
      <c r="C250" s="0" t="s">
        <v>4266</v>
      </c>
      <c r="D250" s="0" t="s">
        <v>4302</v>
      </c>
      <c r="E250" s="0" t="s">
        <v>4303</v>
      </c>
      <c r="F250" s="0" t="s">
        <v>3625</v>
      </c>
      <c r="G250" s="0" t="s">
        <v>4304</v>
      </c>
    </row>
    <row customHeight="1" ht="11.25">
      <c r="A251" s="0" t="s">
        <v>16</v>
      </c>
      <c r="B251" s="0" t="s">
        <v>4265</v>
      </c>
      <c r="C251" s="0" t="s">
        <v>4266</v>
      </c>
      <c r="D251" s="0" t="s">
        <v>4305</v>
      </c>
      <c r="E251" s="0" t="s">
        <v>4306</v>
      </c>
      <c r="F251" s="0" t="s">
        <v>3625</v>
      </c>
      <c r="G251" s="0" t="s">
        <v>4307</v>
      </c>
    </row>
    <row customHeight="1" ht="11.25">
      <c r="A252" s="0" t="s">
        <v>16</v>
      </c>
      <c r="B252" s="0" t="s">
        <v>4265</v>
      </c>
      <c r="C252" s="0" t="s">
        <v>4266</v>
      </c>
      <c r="D252" s="0" t="s">
        <v>4308</v>
      </c>
      <c r="E252" s="0" t="s">
        <v>4309</v>
      </c>
      <c r="F252" s="0" t="s">
        <v>3625</v>
      </c>
      <c r="G252" s="0" t="s">
        <v>4310</v>
      </c>
    </row>
    <row customHeight="1" ht="11.25">
      <c r="A253" s="0" t="s">
        <v>16</v>
      </c>
      <c r="B253" s="0" t="s">
        <v>4265</v>
      </c>
      <c r="C253" s="0" t="s">
        <v>4266</v>
      </c>
      <c r="D253" s="0" t="s">
        <v>4311</v>
      </c>
      <c r="E253" s="0" t="s">
        <v>4312</v>
      </c>
      <c r="F253" s="0" t="s">
        <v>3625</v>
      </c>
      <c r="G253" s="0" t="s">
        <v>4313</v>
      </c>
    </row>
    <row customHeight="1" ht="11.25">
      <c r="A254" s="0" t="s">
        <v>16</v>
      </c>
      <c r="B254" s="0" t="s">
        <v>4265</v>
      </c>
      <c r="C254" s="0" t="s">
        <v>4266</v>
      </c>
      <c r="D254" s="0" t="s">
        <v>4314</v>
      </c>
      <c r="E254" s="0" t="s">
        <v>4315</v>
      </c>
      <c r="F254" s="0" t="s">
        <v>3625</v>
      </c>
      <c r="G254" s="0" t="s">
        <v>4316</v>
      </c>
    </row>
    <row customHeight="1" ht="11.25">
      <c r="A255" s="0" t="s">
        <v>16</v>
      </c>
      <c r="B255" s="0" t="s">
        <v>4265</v>
      </c>
      <c r="C255" s="0" t="s">
        <v>4266</v>
      </c>
      <c r="D255" s="0" t="s">
        <v>4317</v>
      </c>
      <c r="E255" s="0" t="s">
        <v>4318</v>
      </c>
      <c r="F255" s="0" t="s">
        <v>3625</v>
      </c>
      <c r="G255" s="0" t="s">
        <v>4319</v>
      </c>
    </row>
    <row customHeight="1" ht="11.25">
      <c r="A256" s="0" t="s">
        <v>16</v>
      </c>
      <c r="B256" s="0" t="s">
        <v>4265</v>
      </c>
      <c r="C256" s="0" t="s">
        <v>4266</v>
      </c>
      <c r="D256" s="0" t="s">
        <v>4320</v>
      </c>
      <c r="E256" s="0" t="s">
        <v>4321</v>
      </c>
      <c r="F256" s="0" t="s">
        <v>3625</v>
      </c>
      <c r="G256" s="0" t="s">
        <v>4322</v>
      </c>
    </row>
    <row customHeight="1" ht="11.25">
      <c r="A257" s="0" t="s">
        <v>16</v>
      </c>
      <c r="B257" s="0" t="s">
        <v>4265</v>
      </c>
      <c r="C257" s="0" t="s">
        <v>4266</v>
      </c>
      <c r="D257" s="0" t="s">
        <v>4323</v>
      </c>
      <c r="E257" s="0" t="s">
        <v>4324</v>
      </c>
      <c r="F257" s="0" t="s">
        <v>3625</v>
      </c>
      <c r="G257" s="0" t="s">
        <v>4325</v>
      </c>
    </row>
    <row customHeight="1" ht="11.25">
      <c r="A258" s="0" t="s">
        <v>16</v>
      </c>
      <c r="B258" s="0" t="s">
        <v>4265</v>
      </c>
      <c r="C258" s="0" t="s">
        <v>4266</v>
      </c>
      <c r="D258" s="0" t="s">
        <v>4326</v>
      </c>
      <c r="E258" s="0" t="s">
        <v>4327</v>
      </c>
      <c r="F258" s="0" t="s">
        <v>3625</v>
      </c>
      <c r="G258" s="0" t="s">
        <v>4328</v>
      </c>
    </row>
    <row customHeight="1" ht="11.25">
      <c r="A259" s="0" t="s">
        <v>16</v>
      </c>
      <c r="B259" s="0" t="s">
        <v>4265</v>
      </c>
      <c r="C259" s="0" t="s">
        <v>4266</v>
      </c>
      <c r="D259" s="0" t="s">
        <v>4329</v>
      </c>
      <c r="E259" s="0" t="s">
        <v>4330</v>
      </c>
      <c r="F259" s="0" t="s">
        <v>3625</v>
      </c>
      <c r="G259" s="0" t="s">
        <v>4331</v>
      </c>
    </row>
    <row customHeight="1" ht="11.25">
      <c r="A260" s="0" t="s">
        <v>16</v>
      </c>
      <c r="B260" s="0" t="s">
        <v>4265</v>
      </c>
      <c r="C260" s="0" t="s">
        <v>4266</v>
      </c>
      <c r="D260" s="0" t="s">
        <v>4332</v>
      </c>
      <c r="E260" s="0" t="s">
        <v>4333</v>
      </c>
      <c r="F260" s="0" t="s">
        <v>3625</v>
      </c>
      <c r="G260" s="0" t="s">
        <v>4334</v>
      </c>
    </row>
    <row customHeight="1" ht="11.25">
      <c r="A261" s="0" t="s">
        <v>16</v>
      </c>
      <c r="B261" s="0" t="s">
        <v>4265</v>
      </c>
      <c r="C261" s="0" t="s">
        <v>4266</v>
      </c>
      <c r="D261" s="0" t="s">
        <v>4335</v>
      </c>
      <c r="E261" s="0" t="s">
        <v>4336</v>
      </c>
      <c r="F261" s="0" t="s">
        <v>3625</v>
      </c>
      <c r="G261" s="0" t="s">
        <v>4337</v>
      </c>
    </row>
    <row customHeight="1" ht="11.25">
      <c r="A262" s="0" t="s">
        <v>16</v>
      </c>
      <c r="B262" s="0" t="s">
        <v>4338</v>
      </c>
      <c r="C262" s="0" t="s">
        <v>4339</v>
      </c>
      <c r="D262" s="0" t="s">
        <v>4338</v>
      </c>
      <c r="E262" s="0" t="s">
        <v>4339</v>
      </c>
      <c r="F262" s="0" t="s">
        <v>3622</v>
      </c>
      <c r="G262" s="0" t="s">
        <v>4340</v>
      </c>
    </row>
    <row customHeight="1" ht="11.25">
      <c r="A263" s="0" t="s">
        <v>16</v>
      </c>
      <c r="B263" s="0" t="s">
        <v>4338</v>
      </c>
      <c r="C263" s="0" t="s">
        <v>4339</v>
      </c>
      <c r="D263" s="0" t="s">
        <v>4341</v>
      </c>
      <c r="E263" s="0" t="s">
        <v>4342</v>
      </c>
      <c r="F263" s="0" t="s">
        <v>3638</v>
      </c>
      <c r="G263" s="0" t="s">
        <v>4343</v>
      </c>
    </row>
    <row customHeight="1" ht="11.25">
      <c r="A264" s="0" t="s">
        <v>16</v>
      </c>
      <c r="B264" s="0" t="s">
        <v>4338</v>
      </c>
      <c r="C264" s="0" t="s">
        <v>4339</v>
      </c>
      <c r="D264" s="0" t="s">
        <v>4344</v>
      </c>
      <c r="E264" s="0" t="s">
        <v>4345</v>
      </c>
      <c r="F264" s="0" t="s">
        <v>3638</v>
      </c>
      <c r="G264" s="0" t="s">
        <v>4346</v>
      </c>
    </row>
    <row customHeight="1" ht="11.25">
      <c r="A265" s="0" t="s">
        <v>16</v>
      </c>
      <c r="B265" s="0" t="s">
        <v>4338</v>
      </c>
      <c r="C265" s="0" t="s">
        <v>4339</v>
      </c>
      <c r="D265" s="0" t="s">
        <v>4347</v>
      </c>
      <c r="E265" s="0" t="s">
        <v>4348</v>
      </c>
      <c r="F265" s="0" t="s">
        <v>3625</v>
      </c>
      <c r="G265" s="0" t="s">
        <v>4349</v>
      </c>
    </row>
    <row customHeight="1" ht="11.25">
      <c r="A266" s="0" t="s">
        <v>16</v>
      </c>
      <c r="B266" s="0" t="s">
        <v>4338</v>
      </c>
      <c r="C266" s="0" t="s">
        <v>4339</v>
      </c>
      <c r="D266" s="0" t="s">
        <v>4350</v>
      </c>
      <c r="E266" s="0" t="s">
        <v>4351</v>
      </c>
      <c r="F266" s="0" t="s">
        <v>3625</v>
      </c>
      <c r="G266" s="0" t="s">
        <v>4352</v>
      </c>
    </row>
    <row customHeight="1" ht="11.25">
      <c r="A267" s="0" t="s">
        <v>16</v>
      </c>
      <c r="B267" s="0" t="s">
        <v>4338</v>
      </c>
      <c r="C267" s="0" t="s">
        <v>4339</v>
      </c>
      <c r="D267" s="0" t="s">
        <v>4353</v>
      </c>
      <c r="E267" s="0" t="s">
        <v>4354</v>
      </c>
      <c r="F267" s="0" t="s">
        <v>3625</v>
      </c>
      <c r="G267" s="0" t="s">
        <v>4355</v>
      </c>
    </row>
    <row customHeight="1" ht="11.25">
      <c r="A268" s="0" t="s">
        <v>16</v>
      </c>
      <c r="B268" s="0" t="s">
        <v>4338</v>
      </c>
      <c r="C268" s="0" t="s">
        <v>4339</v>
      </c>
      <c r="D268" s="0" t="s">
        <v>4356</v>
      </c>
      <c r="E268" s="0" t="s">
        <v>4357</v>
      </c>
      <c r="F268" s="0" t="s">
        <v>3625</v>
      </c>
      <c r="G268" s="0" t="s">
        <v>4358</v>
      </c>
    </row>
    <row customHeight="1" ht="11.25">
      <c r="A269" s="0" t="s">
        <v>16</v>
      </c>
      <c r="B269" s="0" t="s">
        <v>4338</v>
      </c>
      <c r="C269" s="0" t="s">
        <v>4339</v>
      </c>
      <c r="D269" s="0" t="s">
        <v>4359</v>
      </c>
      <c r="E269" s="0" t="s">
        <v>4360</v>
      </c>
      <c r="F269" s="0" t="s">
        <v>3625</v>
      </c>
      <c r="G269" s="0" t="s">
        <v>4361</v>
      </c>
    </row>
    <row customHeight="1" ht="11.25">
      <c r="A270" s="0" t="s">
        <v>16</v>
      </c>
      <c r="B270" s="0" t="s">
        <v>4338</v>
      </c>
      <c r="C270" s="0" t="s">
        <v>4339</v>
      </c>
      <c r="D270" s="0" t="s">
        <v>4362</v>
      </c>
      <c r="E270" s="0" t="s">
        <v>4363</v>
      </c>
      <c r="F270" s="0" t="s">
        <v>3625</v>
      </c>
      <c r="G270" s="0" t="s">
        <v>4364</v>
      </c>
    </row>
    <row customHeight="1" ht="11.25">
      <c r="A271" s="0" t="s">
        <v>16</v>
      </c>
      <c r="B271" s="0" t="s">
        <v>4338</v>
      </c>
      <c r="C271" s="0" t="s">
        <v>4339</v>
      </c>
      <c r="D271" s="0" t="s">
        <v>4365</v>
      </c>
      <c r="E271" s="0" t="s">
        <v>4366</v>
      </c>
      <c r="F271" s="0" t="s">
        <v>3625</v>
      </c>
      <c r="G271" s="0" t="s">
        <v>4367</v>
      </c>
    </row>
    <row customHeight="1" ht="11.25">
      <c r="A272" s="0" t="s">
        <v>16</v>
      </c>
      <c r="B272" s="0" t="s">
        <v>4338</v>
      </c>
      <c r="C272" s="0" t="s">
        <v>4339</v>
      </c>
      <c r="D272" s="0" t="s">
        <v>4368</v>
      </c>
      <c r="E272" s="0" t="s">
        <v>4369</v>
      </c>
      <c r="F272" s="0" t="s">
        <v>3625</v>
      </c>
      <c r="G272" s="0" t="s">
        <v>4370</v>
      </c>
    </row>
    <row customHeight="1" ht="11.25">
      <c r="A273" s="0" t="s">
        <v>16</v>
      </c>
      <c r="B273" s="0" t="s">
        <v>4338</v>
      </c>
      <c r="C273" s="0" t="s">
        <v>4339</v>
      </c>
      <c r="D273" s="0" t="s">
        <v>4371</v>
      </c>
      <c r="E273" s="0" t="s">
        <v>4372</v>
      </c>
      <c r="F273" s="0" t="s">
        <v>3625</v>
      </c>
      <c r="G273" s="0" t="s">
        <v>4373</v>
      </c>
    </row>
    <row customHeight="1" ht="11.25">
      <c r="A274" s="0" t="s">
        <v>16</v>
      </c>
      <c r="B274" s="0" t="s">
        <v>4338</v>
      </c>
      <c r="C274" s="0" t="s">
        <v>4339</v>
      </c>
      <c r="D274" s="0" t="s">
        <v>4374</v>
      </c>
      <c r="E274" s="0" t="s">
        <v>4375</v>
      </c>
      <c r="F274" s="0" t="s">
        <v>3625</v>
      </c>
      <c r="G274" s="0" t="s">
        <v>4376</v>
      </c>
    </row>
    <row customHeight="1" ht="11.25">
      <c r="A275" s="0" t="s">
        <v>16</v>
      </c>
      <c r="B275" s="0" t="s">
        <v>4338</v>
      </c>
      <c r="C275" s="0" t="s">
        <v>4339</v>
      </c>
      <c r="D275" s="0" t="s">
        <v>4377</v>
      </c>
      <c r="E275" s="0" t="s">
        <v>4378</v>
      </c>
      <c r="F275" s="0" t="s">
        <v>3625</v>
      </c>
      <c r="G275" s="0" t="s">
        <v>4379</v>
      </c>
    </row>
    <row customHeight="1" ht="11.25">
      <c r="A276" s="0" t="s">
        <v>16</v>
      </c>
      <c r="B276" s="0" t="s">
        <v>4338</v>
      </c>
      <c r="C276" s="0" t="s">
        <v>4339</v>
      </c>
      <c r="D276" s="0" t="s">
        <v>4380</v>
      </c>
      <c r="E276" s="0" t="s">
        <v>4381</v>
      </c>
      <c r="F276" s="0" t="s">
        <v>3625</v>
      </c>
      <c r="G276" s="0" t="s">
        <v>4382</v>
      </c>
    </row>
    <row customHeight="1" ht="11.25">
      <c r="A277" s="0" t="s">
        <v>16</v>
      </c>
      <c r="B277" s="0" t="s">
        <v>4338</v>
      </c>
      <c r="C277" s="0" t="s">
        <v>4339</v>
      </c>
      <c r="D277" s="0" t="s">
        <v>4383</v>
      </c>
      <c r="E277" s="0" t="s">
        <v>4384</v>
      </c>
      <c r="F277" s="0" t="s">
        <v>3625</v>
      </c>
      <c r="G277" s="0" t="s">
        <v>4385</v>
      </c>
    </row>
    <row customHeight="1" ht="11.25">
      <c r="A278" s="0" t="s">
        <v>16</v>
      </c>
      <c r="B278" s="0" t="s">
        <v>4386</v>
      </c>
      <c r="C278" s="0" t="s">
        <v>4387</v>
      </c>
      <c r="D278" s="0" t="s">
        <v>4386</v>
      </c>
      <c r="E278" s="0" t="s">
        <v>4387</v>
      </c>
      <c r="F278" s="0" t="s">
        <v>3622</v>
      </c>
      <c r="G278" s="0" t="s">
        <v>4388</v>
      </c>
    </row>
    <row customHeight="1" ht="11.25">
      <c r="A279" s="0" t="s">
        <v>16</v>
      </c>
      <c r="B279" s="0" t="s">
        <v>4386</v>
      </c>
      <c r="C279" s="0" t="s">
        <v>4387</v>
      </c>
      <c r="D279" s="0" t="s">
        <v>4389</v>
      </c>
      <c r="E279" s="0" t="s">
        <v>4390</v>
      </c>
      <c r="F279" s="0" t="s">
        <v>3625</v>
      </c>
      <c r="G279" s="0" t="s">
        <v>4391</v>
      </c>
    </row>
    <row customHeight="1" ht="11.25">
      <c r="A280" s="0" t="s">
        <v>16</v>
      </c>
      <c r="B280" s="0" t="s">
        <v>4386</v>
      </c>
      <c r="C280" s="0" t="s">
        <v>4387</v>
      </c>
      <c r="D280" s="0" t="s">
        <v>4392</v>
      </c>
      <c r="E280" s="0" t="s">
        <v>4393</v>
      </c>
      <c r="F280" s="0" t="s">
        <v>3625</v>
      </c>
      <c r="G280" s="0" t="s">
        <v>4394</v>
      </c>
    </row>
    <row customHeight="1" ht="11.25">
      <c r="A281" s="0" t="s">
        <v>16</v>
      </c>
      <c r="B281" s="0" t="s">
        <v>4386</v>
      </c>
      <c r="C281" s="0" t="s">
        <v>4387</v>
      </c>
      <c r="D281" s="0" t="s">
        <v>4248</v>
      </c>
      <c r="E281" s="0" t="s">
        <v>4395</v>
      </c>
      <c r="F281" s="0" t="s">
        <v>3625</v>
      </c>
      <c r="G281" s="0" t="s">
        <v>4396</v>
      </c>
    </row>
    <row customHeight="1" ht="11.25">
      <c r="A282" s="0" t="s">
        <v>16</v>
      </c>
      <c r="B282" s="0" t="s">
        <v>4386</v>
      </c>
      <c r="C282" s="0" t="s">
        <v>4387</v>
      </c>
      <c r="D282" s="0" t="s">
        <v>4397</v>
      </c>
      <c r="E282" s="0" t="s">
        <v>4398</v>
      </c>
      <c r="F282" s="0" t="s">
        <v>3625</v>
      </c>
      <c r="G282" s="0" t="s">
        <v>4399</v>
      </c>
    </row>
    <row customHeight="1" ht="11.25">
      <c r="A283" s="0" t="s">
        <v>16</v>
      </c>
      <c r="B283" s="0" t="s">
        <v>4386</v>
      </c>
      <c r="C283" s="0" t="s">
        <v>4387</v>
      </c>
      <c r="D283" s="0" t="s">
        <v>4400</v>
      </c>
      <c r="E283" s="0" t="s">
        <v>4401</v>
      </c>
      <c r="F283" s="0" t="s">
        <v>3625</v>
      </c>
      <c r="G283" s="0" t="s">
        <v>4402</v>
      </c>
    </row>
    <row customHeight="1" ht="11.25">
      <c r="A284" s="0" t="s">
        <v>16</v>
      </c>
      <c r="B284" s="0" t="s">
        <v>4386</v>
      </c>
      <c r="C284" s="0" t="s">
        <v>4387</v>
      </c>
      <c r="D284" s="0" t="s">
        <v>4403</v>
      </c>
      <c r="E284" s="0" t="s">
        <v>4404</v>
      </c>
      <c r="F284" s="0" t="s">
        <v>3625</v>
      </c>
      <c r="G284" s="0" t="s">
        <v>4405</v>
      </c>
    </row>
    <row customHeight="1" ht="11.25">
      <c r="A285" s="0" t="s">
        <v>16</v>
      </c>
      <c r="B285" s="0" t="s">
        <v>4386</v>
      </c>
      <c r="C285" s="0" t="s">
        <v>4387</v>
      </c>
      <c r="D285" s="0" t="s">
        <v>4406</v>
      </c>
      <c r="E285" s="0" t="s">
        <v>4407</v>
      </c>
      <c r="F285" s="0" t="s">
        <v>3625</v>
      </c>
      <c r="G285" s="0" t="s">
        <v>4408</v>
      </c>
    </row>
    <row customHeight="1" ht="11.25">
      <c r="A286" s="0" t="s">
        <v>16</v>
      </c>
      <c r="B286" s="0" t="s">
        <v>4386</v>
      </c>
      <c r="C286" s="0" t="s">
        <v>4387</v>
      </c>
      <c r="D286" s="0" t="s">
        <v>4409</v>
      </c>
      <c r="E286" s="0" t="s">
        <v>4410</v>
      </c>
      <c r="F286" s="0" t="s">
        <v>3625</v>
      </c>
      <c r="G286" s="0" t="s">
        <v>4411</v>
      </c>
    </row>
    <row customHeight="1" ht="11.25">
      <c r="A287" s="0" t="s">
        <v>16</v>
      </c>
      <c r="B287" s="0" t="s">
        <v>4386</v>
      </c>
      <c r="C287" s="0" t="s">
        <v>4387</v>
      </c>
      <c r="D287" s="0" t="s">
        <v>4412</v>
      </c>
      <c r="E287" s="0" t="s">
        <v>4413</v>
      </c>
      <c r="F287" s="0" t="s">
        <v>3625</v>
      </c>
      <c r="G287" s="0" t="s">
        <v>4414</v>
      </c>
    </row>
    <row customHeight="1" ht="11.25">
      <c r="A288" s="0" t="s">
        <v>16</v>
      </c>
      <c r="B288" s="0" t="s">
        <v>4386</v>
      </c>
      <c r="C288" s="0" t="s">
        <v>4387</v>
      </c>
      <c r="D288" s="0" t="s">
        <v>4415</v>
      </c>
      <c r="E288" s="0" t="s">
        <v>4416</v>
      </c>
      <c r="F288" s="0" t="s">
        <v>3625</v>
      </c>
      <c r="G288" s="0" t="s">
        <v>4417</v>
      </c>
    </row>
    <row customHeight="1" ht="11.25">
      <c r="A289" s="0" t="s">
        <v>16</v>
      </c>
      <c r="B289" s="0" t="s">
        <v>4386</v>
      </c>
      <c r="C289" s="0" t="s">
        <v>4387</v>
      </c>
      <c r="D289" s="0" t="s">
        <v>4418</v>
      </c>
      <c r="E289" s="0" t="s">
        <v>4419</v>
      </c>
      <c r="F289" s="0" t="s">
        <v>3625</v>
      </c>
      <c r="G289" s="0" t="s">
        <v>4420</v>
      </c>
    </row>
    <row customHeight="1" ht="11.25">
      <c r="A290" s="0" t="s">
        <v>16</v>
      </c>
      <c r="B290" s="0" t="s">
        <v>4421</v>
      </c>
      <c r="C290" s="0" t="s">
        <v>4422</v>
      </c>
      <c r="D290" s="0" t="s">
        <v>4421</v>
      </c>
      <c r="E290" s="0" t="s">
        <v>4422</v>
      </c>
      <c r="F290" s="0" t="s">
        <v>3622</v>
      </c>
      <c r="G290" s="0" t="s">
        <v>4423</v>
      </c>
    </row>
    <row customHeight="1" ht="11.25">
      <c r="A291" s="0" t="s">
        <v>16</v>
      </c>
      <c r="B291" s="0" t="s">
        <v>4421</v>
      </c>
      <c r="C291" s="0" t="s">
        <v>4422</v>
      </c>
      <c r="D291" s="0" t="s">
        <v>4424</v>
      </c>
      <c r="E291" s="0" t="s">
        <v>4425</v>
      </c>
      <c r="F291" s="0" t="s">
        <v>3625</v>
      </c>
      <c r="G291" s="0" t="s">
        <v>4426</v>
      </c>
    </row>
    <row customHeight="1" ht="11.25">
      <c r="A292" s="0" t="s">
        <v>16</v>
      </c>
      <c r="B292" s="0" t="s">
        <v>4421</v>
      </c>
      <c r="C292" s="0" t="s">
        <v>4422</v>
      </c>
      <c r="D292" s="0" t="s">
        <v>4427</v>
      </c>
      <c r="E292" s="0" t="s">
        <v>4428</v>
      </c>
      <c r="F292" s="0" t="s">
        <v>3625</v>
      </c>
      <c r="G292" s="0" t="s">
        <v>4429</v>
      </c>
    </row>
    <row customHeight="1" ht="11.25">
      <c r="A293" s="0" t="s">
        <v>16</v>
      </c>
      <c r="B293" s="0" t="s">
        <v>4421</v>
      </c>
      <c r="C293" s="0" t="s">
        <v>4422</v>
      </c>
      <c r="D293" s="0" t="s">
        <v>4430</v>
      </c>
      <c r="E293" s="0" t="s">
        <v>4431</v>
      </c>
      <c r="F293" s="0" t="s">
        <v>3625</v>
      </c>
      <c r="G293" s="0" t="s">
        <v>4432</v>
      </c>
    </row>
    <row customHeight="1" ht="11.25">
      <c r="A294" s="0" t="s">
        <v>16</v>
      </c>
      <c r="B294" s="0" t="s">
        <v>4421</v>
      </c>
      <c r="C294" s="0" t="s">
        <v>4422</v>
      </c>
      <c r="D294" s="0" t="s">
        <v>4433</v>
      </c>
      <c r="E294" s="0" t="s">
        <v>4434</v>
      </c>
      <c r="F294" s="0" t="s">
        <v>3625</v>
      </c>
      <c r="G294" s="0" t="s">
        <v>4435</v>
      </c>
    </row>
    <row customHeight="1" ht="11.25">
      <c r="A295" s="0" t="s">
        <v>16</v>
      </c>
      <c r="B295" s="0" t="s">
        <v>4421</v>
      </c>
      <c r="C295" s="0" t="s">
        <v>4422</v>
      </c>
      <c r="D295" s="0" t="s">
        <v>4436</v>
      </c>
      <c r="E295" s="0" t="s">
        <v>4437</v>
      </c>
      <c r="F295" s="0" t="s">
        <v>3625</v>
      </c>
      <c r="G295" s="0" t="s">
        <v>4438</v>
      </c>
    </row>
    <row customHeight="1" ht="11.25">
      <c r="A296" s="0" t="s">
        <v>16</v>
      </c>
      <c r="B296" s="0" t="s">
        <v>4421</v>
      </c>
      <c r="C296" s="0" t="s">
        <v>4422</v>
      </c>
      <c r="D296" s="0" t="s">
        <v>4439</v>
      </c>
      <c r="E296" s="0" t="s">
        <v>4440</v>
      </c>
      <c r="F296" s="0" t="s">
        <v>3625</v>
      </c>
      <c r="G296" s="0" t="s">
        <v>4441</v>
      </c>
    </row>
    <row customHeight="1" ht="11.25">
      <c r="A297" s="0" t="s">
        <v>16</v>
      </c>
      <c r="B297" s="0" t="s">
        <v>4421</v>
      </c>
      <c r="C297" s="0" t="s">
        <v>4422</v>
      </c>
      <c r="D297" s="0" t="s">
        <v>4442</v>
      </c>
      <c r="E297" s="0" t="s">
        <v>4443</v>
      </c>
      <c r="F297" s="0" t="s">
        <v>3625</v>
      </c>
      <c r="G297" s="0" t="s">
        <v>4444</v>
      </c>
    </row>
    <row customHeight="1" ht="11.25">
      <c r="A298" s="0" t="s">
        <v>16</v>
      </c>
      <c r="B298" s="0" t="s">
        <v>4421</v>
      </c>
      <c r="C298" s="0" t="s">
        <v>4422</v>
      </c>
      <c r="D298" s="0" t="s">
        <v>4445</v>
      </c>
      <c r="E298" s="0" t="s">
        <v>4446</v>
      </c>
      <c r="F298" s="0" t="s">
        <v>3625</v>
      </c>
      <c r="G298" s="0" t="s">
        <v>4447</v>
      </c>
    </row>
    <row customHeight="1" ht="11.25">
      <c r="A299" s="0" t="s">
        <v>16</v>
      </c>
      <c r="B299" s="0" t="s">
        <v>4421</v>
      </c>
      <c r="C299" s="0" t="s">
        <v>4422</v>
      </c>
      <c r="D299" s="0" t="s">
        <v>4448</v>
      </c>
      <c r="E299" s="0" t="s">
        <v>4449</v>
      </c>
      <c r="F299" s="0" t="s">
        <v>3625</v>
      </c>
      <c r="G299" s="0" t="s">
        <v>4450</v>
      </c>
    </row>
    <row customHeight="1" ht="11.25">
      <c r="A300" s="0" t="s">
        <v>16</v>
      </c>
      <c r="B300" s="0" t="s">
        <v>4421</v>
      </c>
      <c r="C300" s="0" t="s">
        <v>4422</v>
      </c>
      <c r="D300" s="0" t="s">
        <v>4451</v>
      </c>
      <c r="E300" s="0" t="s">
        <v>4452</v>
      </c>
      <c r="F300" s="0" t="s">
        <v>3625</v>
      </c>
      <c r="G300" s="0" t="s">
        <v>4453</v>
      </c>
    </row>
    <row customHeight="1" ht="11.25">
      <c r="A301" s="0" t="s">
        <v>16</v>
      </c>
      <c r="B301" s="0" t="s">
        <v>4421</v>
      </c>
      <c r="C301" s="0" t="s">
        <v>4422</v>
      </c>
      <c r="D301" s="0" t="s">
        <v>4454</v>
      </c>
      <c r="E301" s="0" t="s">
        <v>4455</v>
      </c>
      <c r="F301" s="0" t="s">
        <v>3625</v>
      </c>
      <c r="G301" s="0" t="s">
        <v>4456</v>
      </c>
    </row>
    <row customHeight="1" ht="11.25">
      <c r="A302" s="0" t="s">
        <v>16</v>
      </c>
      <c r="B302" s="0" t="s">
        <v>4457</v>
      </c>
      <c r="C302" s="0" t="s">
        <v>4458</v>
      </c>
      <c r="D302" s="0" t="s">
        <v>4457</v>
      </c>
      <c r="E302" s="0" t="s">
        <v>4458</v>
      </c>
      <c r="F302" s="0" t="s">
        <v>3622</v>
      </c>
      <c r="G302" s="0" t="s">
        <v>4459</v>
      </c>
    </row>
    <row customHeight="1" ht="11.25">
      <c r="A303" s="0" t="s">
        <v>16</v>
      </c>
      <c r="B303" s="0" t="s">
        <v>4457</v>
      </c>
      <c r="C303" s="0" t="s">
        <v>4458</v>
      </c>
      <c r="D303" s="0" t="s">
        <v>4460</v>
      </c>
      <c r="E303" s="0" t="s">
        <v>4461</v>
      </c>
      <c r="F303" s="0" t="s">
        <v>3625</v>
      </c>
      <c r="G303" s="0" t="s">
        <v>4462</v>
      </c>
    </row>
    <row customHeight="1" ht="11.25">
      <c r="A304" s="0" t="s">
        <v>16</v>
      </c>
      <c r="B304" s="0" t="s">
        <v>4457</v>
      </c>
      <c r="C304" s="0" t="s">
        <v>4458</v>
      </c>
      <c r="D304" s="0" t="s">
        <v>3641</v>
      </c>
      <c r="E304" s="0" t="s">
        <v>4463</v>
      </c>
      <c r="F304" s="0" t="s">
        <v>3625</v>
      </c>
      <c r="G304" s="0" t="s">
        <v>4464</v>
      </c>
    </row>
    <row customHeight="1" ht="11.25">
      <c r="A305" s="0" t="s">
        <v>16</v>
      </c>
      <c r="B305" s="0" t="s">
        <v>4457</v>
      </c>
      <c r="C305" s="0" t="s">
        <v>4458</v>
      </c>
      <c r="D305" s="0" t="s">
        <v>4465</v>
      </c>
      <c r="E305" s="0" t="s">
        <v>4466</v>
      </c>
      <c r="F305" s="0" t="s">
        <v>3625</v>
      </c>
      <c r="G305" s="0" t="s">
        <v>4467</v>
      </c>
    </row>
    <row customHeight="1" ht="11.25">
      <c r="A306" s="0" t="s">
        <v>16</v>
      </c>
      <c r="B306" s="0" t="s">
        <v>4457</v>
      </c>
      <c r="C306" s="0" t="s">
        <v>4458</v>
      </c>
      <c r="D306" s="0" t="s">
        <v>4468</v>
      </c>
      <c r="E306" s="0" t="s">
        <v>4469</v>
      </c>
      <c r="F306" s="0" t="s">
        <v>3625</v>
      </c>
      <c r="G306" s="0" t="s">
        <v>4470</v>
      </c>
    </row>
    <row customHeight="1" ht="11.25">
      <c r="A307" s="0" t="s">
        <v>16</v>
      </c>
      <c r="B307" s="0" t="s">
        <v>4457</v>
      </c>
      <c r="C307" s="0" t="s">
        <v>4458</v>
      </c>
      <c r="D307" s="0" t="s">
        <v>4471</v>
      </c>
      <c r="E307" s="0" t="s">
        <v>4472</v>
      </c>
      <c r="F307" s="0" t="s">
        <v>3625</v>
      </c>
      <c r="G307" s="0" t="s">
        <v>4473</v>
      </c>
    </row>
    <row customHeight="1" ht="11.25">
      <c r="A308" s="0" t="s">
        <v>16</v>
      </c>
      <c r="B308" s="0" t="s">
        <v>4457</v>
      </c>
      <c r="C308" s="0" t="s">
        <v>4458</v>
      </c>
      <c r="D308" s="0" t="s">
        <v>4474</v>
      </c>
      <c r="E308" s="0" t="s">
        <v>4475</v>
      </c>
      <c r="F308" s="0" t="s">
        <v>3625</v>
      </c>
      <c r="G308" s="0" t="s">
        <v>4476</v>
      </c>
    </row>
    <row customHeight="1" ht="11.25">
      <c r="A309" s="0" t="s">
        <v>16</v>
      </c>
      <c r="B309" s="0" t="s">
        <v>4457</v>
      </c>
      <c r="C309" s="0" t="s">
        <v>4458</v>
      </c>
      <c r="D309" s="0" t="s">
        <v>4477</v>
      </c>
      <c r="E309" s="0" t="s">
        <v>4478</v>
      </c>
      <c r="F309" s="0" t="s">
        <v>3625</v>
      </c>
      <c r="G309" s="0" t="s">
        <v>4479</v>
      </c>
    </row>
    <row customHeight="1" ht="11.25">
      <c r="A310" s="0" t="s">
        <v>16</v>
      </c>
      <c r="B310" s="0" t="s">
        <v>4457</v>
      </c>
      <c r="C310" s="0" t="s">
        <v>4458</v>
      </c>
      <c r="D310" s="0" t="s">
        <v>4480</v>
      </c>
      <c r="E310" s="0" t="s">
        <v>4481</v>
      </c>
      <c r="F310" s="0" t="s">
        <v>3625</v>
      </c>
      <c r="G310" s="0" t="s">
        <v>4482</v>
      </c>
    </row>
    <row customHeight="1" ht="11.25">
      <c r="A311" s="0" t="s">
        <v>16</v>
      </c>
      <c r="B311" s="0" t="s">
        <v>4457</v>
      </c>
      <c r="C311" s="0" t="s">
        <v>4458</v>
      </c>
      <c r="D311" s="0" t="s">
        <v>4483</v>
      </c>
      <c r="E311" s="0" t="s">
        <v>4484</v>
      </c>
      <c r="F311" s="0" t="s">
        <v>3625</v>
      </c>
      <c r="G311" s="0" t="s">
        <v>4485</v>
      </c>
    </row>
    <row customHeight="1" ht="11.25">
      <c r="A312" s="0" t="s">
        <v>16</v>
      </c>
      <c r="B312" s="0" t="s">
        <v>4457</v>
      </c>
      <c r="C312" s="0" t="s">
        <v>4458</v>
      </c>
      <c r="D312" s="0" t="s">
        <v>4486</v>
      </c>
      <c r="E312" s="0" t="s">
        <v>4487</v>
      </c>
      <c r="F312" s="0" t="s">
        <v>3625</v>
      </c>
      <c r="G312" s="0" t="s">
        <v>4488</v>
      </c>
    </row>
    <row customHeight="1" ht="11.25">
      <c r="A313" s="0" t="s">
        <v>16</v>
      </c>
      <c r="B313" s="0" t="s">
        <v>4489</v>
      </c>
      <c r="C313" s="0" t="s">
        <v>4490</v>
      </c>
      <c r="D313" s="0" t="s">
        <v>4489</v>
      </c>
      <c r="E313" s="0" t="s">
        <v>4490</v>
      </c>
      <c r="F313" s="0" t="s">
        <v>3622</v>
      </c>
      <c r="G313" s="0" t="s">
        <v>4491</v>
      </c>
    </row>
    <row customHeight="1" ht="11.25">
      <c r="A314" s="0" t="s">
        <v>16</v>
      </c>
      <c r="B314" s="0" t="s">
        <v>4489</v>
      </c>
      <c r="C314" s="0" t="s">
        <v>4490</v>
      </c>
      <c r="D314" s="0" t="s">
        <v>4492</v>
      </c>
      <c r="E314" s="0" t="s">
        <v>4493</v>
      </c>
      <c r="F314" s="0" t="s">
        <v>3625</v>
      </c>
      <c r="G314" s="0" t="s">
        <v>4494</v>
      </c>
    </row>
    <row customHeight="1" ht="11.25">
      <c r="A315" s="0" t="s">
        <v>16</v>
      </c>
      <c r="B315" s="0" t="s">
        <v>4489</v>
      </c>
      <c r="C315" s="0" t="s">
        <v>4490</v>
      </c>
      <c r="D315" s="0" t="s">
        <v>4495</v>
      </c>
      <c r="E315" s="0" t="s">
        <v>4496</v>
      </c>
      <c r="F315" s="0" t="s">
        <v>3625</v>
      </c>
      <c r="G315" s="0" t="s">
        <v>4497</v>
      </c>
    </row>
    <row customHeight="1" ht="11.25">
      <c r="A316" s="0" t="s">
        <v>16</v>
      </c>
      <c r="B316" s="0" t="s">
        <v>4489</v>
      </c>
      <c r="C316" s="0" t="s">
        <v>4490</v>
      </c>
      <c r="D316" s="0" t="s">
        <v>4498</v>
      </c>
      <c r="E316" s="0" t="s">
        <v>4499</v>
      </c>
      <c r="F316" s="0" t="s">
        <v>3625</v>
      </c>
      <c r="G316" s="0" t="s">
        <v>4500</v>
      </c>
    </row>
    <row customHeight="1" ht="11.25">
      <c r="A317" s="0" t="s">
        <v>16</v>
      </c>
      <c r="B317" s="0" t="s">
        <v>4489</v>
      </c>
      <c r="C317" s="0" t="s">
        <v>4490</v>
      </c>
      <c r="D317" s="0" t="s">
        <v>4501</v>
      </c>
      <c r="E317" s="0" t="s">
        <v>4502</v>
      </c>
      <c r="F317" s="0" t="s">
        <v>3625</v>
      </c>
      <c r="G317" s="0" t="s">
        <v>4503</v>
      </c>
    </row>
    <row customHeight="1" ht="11.25">
      <c r="A318" s="0" t="s">
        <v>16</v>
      </c>
      <c r="B318" s="0" t="s">
        <v>4489</v>
      </c>
      <c r="C318" s="0" t="s">
        <v>4490</v>
      </c>
      <c r="D318" s="0" t="s">
        <v>4504</v>
      </c>
      <c r="E318" s="0" t="s">
        <v>4505</v>
      </c>
      <c r="F318" s="0" t="s">
        <v>3625</v>
      </c>
      <c r="G318" s="0" t="s">
        <v>4506</v>
      </c>
    </row>
    <row customHeight="1" ht="11.25">
      <c r="A319" s="0" t="s">
        <v>16</v>
      </c>
      <c r="B319" s="0" t="s">
        <v>4489</v>
      </c>
      <c r="C319" s="0" t="s">
        <v>4490</v>
      </c>
      <c r="D319" s="0" t="s">
        <v>4507</v>
      </c>
      <c r="E319" s="0" t="s">
        <v>4508</v>
      </c>
      <c r="F319" s="0" t="s">
        <v>3625</v>
      </c>
      <c r="G319" s="0" t="s">
        <v>4509</v>
      </c>
    </row>
    <row customHeight="1" ht="11.25">
      <c r="A320" s="0" t="s">
        <v>16</v>
      </c>
      <c r="B320" s="0" t="s">
        <v>4489</v>
      </c>
      <c r="C320" s="0" t="s">
        <v>4490</v>
      </c>
      <c r="D320" s="0" t="s">
        <v>4510</v>
      </c>
      <c r="E320" s="0" t="s">
        <v>4511</v>
      </c>
      <c r="F320" s="0" t="s">
        <v>3625</v>
      </c>
      <c r="G320" s="0" t="s">
        <v>4512</v>
      </c>
    </row>
    <row customHeight="1" ht="11.25">
      <c r="A321" s="0" t="s">
        <v>16</v>
      </c>
      <c r="B321" s="0" t="s">
        <v>4489</v>
      </c>
      <c r="C321" s="0" t="s">
        <v>4490</v>
      </c>
      <c r="D321" s="0" t="s">
        <v>4513</v>
      </c>
      <c r="E321" s="0" t="s">
        <v>4514</v>
      </c>
      <c r="F321" s="0" t="s">
        <v>3625</v>
      </c>
      <c r="G321" s="0" t="s">
        <v>4515</v>
      </c>
    </row>
    <row customHeight="1" ht="11.25">
      <c r="A322" s="0" t="s">
        <v>16</v>
      </c>
      <c r="B322" s="0" t="s">
        <v>4489</v>
      </c>
      <c r="C322" s="0" t="s">
        <v>4490</v>
      </c>
      <c r="D322" s="0" t="s">
        <v>4516</v>
      </c>
      <c r="E322" s="0" t="s">
        <v>4517</v>
      </c>
      <c r="F322" s="0" t="s">
        <v>3625</v>
      </c>
      <c r="G322" s="0" t="s">
        <v>4518</v>
      </c>
    </row>
    <row customHeight="1" ht="11.25">
      <c r="A323" s="0" t="s">
        <v>16</v>
      </c>
      <c r="B323" s="0" t="s">
        <v>4489</v>
      </c>
      <c r="C323" s="0" t="s">
        <v>4490</v>
      </c>
      <c r="D323" s="0" t="s">
        <v>4519</v>
      </c>
      <c r="E323" s="0" t="s">
        <v>4520</v>
      </c>
      <c r="F323" s="0" t="s">
        <v>3625</v>
      </c>
      <c r="G323" s="0" t="s">
        <v>4521</v>
      </c>
    </row>
    <row customHeight="1" ht="11.25">
      <c r="A324" s="0" t="s">
        <v>16</v>
      </c>
      <c r="B324" s="0" t="s">
        <v>4489</v>
      </c>
      <c r="C324" s="0" t="s">
        <v>4490</v>
      </c>
      <c r="D324" s="0" t="s">
        <v>4522</v>
      </c>
      <c r="E324" s="0" t="s">
        <v>4523</v>
      </c>
      <c r="F324" s="0" t="s">
        <v>3625</v>
      </c>
      <c r="G324" s="0" t="s">
        <v>4524</v>
      </c>
    </row>
    <row customHeight="1" ht="11.25">
      <c r="A325" s="0" t="s">
        <v>16</v>
      </c>
      <c r="B325" s="0" t="s">
        <v>4489</v>
      </c>
      <c r="C325" s="0" t="s">
        <v>4490</v>
      </c>
      <c r="D325" s="0" t="s">
        <v>4525</v>
      </c>
      <c r="E325" s="0" t="s">
        <v>4526</v>
      </c>
      <c r="F325" s="0" t="s">
        <v>3625</v>
      </c>
      <c r="G325" s="0" t="s">
        <v>4527</v>
      </c>
    </row>
    <row customHeight="1" ht="11.25">
      <c r="A326" s="0" t="s">
        <v>16</v>
      </c>
      <c r="B326" s="0" t="s">
        <v>103</v>
      </c>
      <c r="C326" s="0" t="s">
        <v>104</v>
      </c>
      <c r="D326" s="0" t="s">
        <v>103</v>
      </c>
      <c r="E326" s="0" t="s">
        <v>104</v>
      </c>
      <c r="F326" s="0" t="s">
        <v>4528</v>
      </c>
      <c r="G326" s="0" t="s">
        <v>102</v>
      </c>
    </row>
    <row customHeight="1" ht="11.25">
      <c r="A327" s="0" t="s">
        <v>16</v>
      </c>
      <c r="B327" s="0" t="s">
        <v>4529</v>
      </c>
      <c r="C327" s="0" t="s">
        <v>4530</v>
      </c>
      <c r="D327" s="0" t="s">
        <v>4529</v>
      </c>
      <c r="E327" s="0" t="s">
        <v>4530</v>
      </c>
      <c r="F327" s="0" t="s">
        <v>4528</v>
      </c>
      <c r="G327" s="0" t="s">
        <v>4531</v>
      </c>
    </row>
    <row customHeight="1" ht="11.25">
      <c r="A328" s="0" t="s">
        <v>16</v>
      </c>
      <c r="B328" s="0" t="s">
        <v>4532</v>
      </c>
      <c r="C328" s="0" t="s">
        <v>4533</v>
      </c>
      <c r="D328" s="0" t="s">
        <v>4532</v>
      </c>
      <c r="E328" s="0" t="s">
        <v>4533</v>
      </c>
      <c r="F328" s="0" t="s">
        <v>4528</v>
      </c>
      <c r="G328" s="0" t="s">
        <v>4534</v>
      </c>
    </row>
    <row customHeight="1" ht="11.25">
      <c r="A329" s="0" t="s">
        <v>16</v>
      </c>
      <c r="B329" s="0" t="s">
        <v>4535</v>
      </c>
      <c r="C329" s="0" t="s">
        <v>4536</v>
      </c>
      <c r="D329" s="0" t="s">
        <v>4535</v>
      </c>
      <c r="E329" s="0" t="s">
        <v>4536</v>
      </c>
      <c r="F329" s="0" t="s">
        <v>4528</v>
      </c>
      <c r="G329" s="0" t="s">
        <v>4537</v>
      </c>
    </row>
    <row customHeight="1" ht="11.25">
      <c r="A330" s="0" t="s">
        <v>16</v>
      </c>
      <c r="B330" s="0" t="s">
        <v>4538</v>
      </c>
      <c r="C330" s="0" t="s">
        <v>4539</v>
      </c>
      <c r="D330" s="0" t="s">
        <v>4538</v>
      </c>
      <c r="E330" s="0" t="s">
        <v>4539</v>
      </c>
      <c r="F330" s="0" t="s">
        <v>4528</v>
      </c>
      <c r="G330" s="0" t="s">
        <v>4540</v>
      </c>
    </row>
    <row customHeight="1" ht="11.25">
      <c r="A331" s="0" t="s">
        <v>16</v>
      </c>
      <c r="B331" s="0" t="s">
        <v>4541</v>
      </c>
      <c r="C331" s="0" t="s">
        <v>4542</v>
      </c>
      <c r="D331" s="0" t="s">
        <v>4541</v>
      </c>
      <c r="E331" s="0" t="s">
        <v>4542</v>
      </c>
      <c r="F331" s="0" t="s">
        <v>4528</v>
      </c>
      <c r="G331" s="0" t="s">
        <v>4543</v>
      </c>
    </row>
    <row customHeight="1" ht="11.25">
      <c r="A332" s="0" t="s">
        <v>16</v>
      </c>
      <c r="B332" s="0" t="s">
        <v>4544</v>
      </c>
      <c r="C332" s="0" t="s">
        <v>4545</v>
      </c>
      <c r="D332" s="0" t="s">
        <v>4546</v>
      </c>
      <c r="E332" s="0" t="s">
        <v>4547</v>
      </c>
      <c r="F332" s="0" t="s">
        <v>4548</v>
      </c>
      <c r="G332" s="0" t="s">
        <v>4549</v>
      </c>
    </row>
    <row customHeight="1" ht="11.25">
      <c r="A333" s="0" t="s">
        <v>16</v>
      </c>
      <c r="B333" s="0" t="s">
        <v>4544</v>
      </c>
      <c r="C333" s="0" t="s">
        <v>4545</v>
      </c>
      <c r="D333" s="0" t="s">
        <v>4550</v>
      </c>
      <c r="E333" s="0" t="s">
        <v>4551</v>
      </c>
      <c r="F333" s="0" t="s">
        <v>4548</v>
      </c>
      <c r="G333" s="0" t="s">
        <v>4552</v>
      </c>
    </row>
    <row customHeight="1" ht="11.25">
      <c r="A334" s="0" t="s">
        <v>16</v>
      </c>
      <c r="B334" s="0" t="s">
        <v>4544</v>
      </c>
      <c r="C334" s="0" t="s">
        <v>4545</v>
      </c>
      <c r="D334" s="0" t="s">
        <v>4553</v>
      </c>
      <c r="E334" s="0" t="s">
        <v>4554</v>
      </c>
      <c r="F334" s="0" t="s">
        <v>4548</v>
      </c>
      <c r="G334" s="0" t="s">
        <v>4555</v>
      </c>
    </row>
    <row customHeight="1" ht="11.25">
      <c r="A335" s="0" t="s">
        <v>16</v>
      </c>
      <c r="B335" s="0" t="s">
        <v>4544</v>
      </c>
      <c r="C335" s="0" t="s">
        <v>4545</v>
      </c>
      <c r="D335" s="0" t="s">
        <v>4556</v>
      </c>
      <c r="E335" s="0" t="s">
        <v>4557</v>
      </c>
      <c r="F335" s="0" t="s">
        <v>4548</v>
      </c>
      <c r="G335" s="0" t="s">
        <v>4558</v>
      </c>
    </row>
    <row customHeight="1" ht="11.25">
      <c r="A336" s="0" t="s">
        <v>16</v>
      </c>
      <c r="B336" s="0" t="s">
        <v>4544</v>
      </c>
      <c r="C336" s="0" t="s">
        <v>4545</v>
      </c>
      <c r="D336" s="0" t="s">
        <v>4559</v>
      </c>
      <c r="E336" s="0" t="s">
        <v>4560</v>
      </c>
      <c r="F336" s="0" t="s">
        <v>4548</v>
      </c>
      <c r="G336" s="0" t="s">
        <v>4561</v>
      </c>
    </row>
    <row customHeight="1" ht="11.25">
      <c r="A337" s="0" t="s">
        <v>16</v>
      </c>
      <c r="B337" s="0" t="s">
        <v>4544</v>
      </c>
      <c r="C337" s="0" t="s">
        <v>4545</v>
      </c>
      <c r="D337" s="0" t="s">
        <v>4562</v>
      </c>
      <c r="E337" s="0" t="s">
        <v>4563</v>
      </c>
      <c r="F337" s="0" t="s">
        <v>4548</v>
      </c>
      <c r="G337" s="0" t="s">
        <v>4564</v>
      </c>
    </row>
    <row customHeight="1" ht="11.25">
      <c r="A338" s="0" t="s">
        <v>16</v>
      </c>
      <c r="B338" s="0" t="s">
        <v>4544</v>
      </c>
      <c r="C338" s="0" t="s">
        <v>4545</v>
      </c>
      <c r="D338" s="0" t="s">
        <v>4565</v>
      </c>
      <c r="E338" s="0" t="s">
        <v>4566</v>
      </c>
      <c r="F338" s="0" t="s">
        <v>4548</v>
      </c>
      <c r="G338" s="0" t="s">
        <v>4567</v>
      </c>
    </row>
    <row customHeight="1" ht="11.25">
      <c r="A339" s="0" t="s">
        <v>16</v>
      </c>
      <c r="B339" s="0" t="s">
        <v>4544</v>
      </c>
      <c r="C339" s="0" t="s">
        <v>4545</v>
      </c>
      <c r="D339" s="0" t="s">
        <v>4568</v>
      </c>
      <c r="E339" s="0" t="s">
        <v>4569</v>
      </c>
      <c r="F339" s="0" t="s">
        <v>4548</v>
      </c>
      <c r="G339" s="0" t="s">
        <v>4570</v>
      </c>
    </row>
    <row customHeight="1" ht="11.25">
      <c r="A340" s="0" t="s">
        <v>16</v>
      </c>
      <c r="B340" s="0" t="s">
        <v>4544</v>
      </c>
      <c r="C340" s="0" t="s">
        <v>4545</v>
      </c>
      <c r="D340" s="0" t="s">
        <v>4571</v>
      </c>
      <c r="E340" s="0" t="s">
        <v>4572</v>
      </c>
      <c r="F340" s="0" t="s">
        <v>4548</v>
      </c>
      <c r="G340" s="0" t="s">
        <v>4573</v>
      </c>
    </row>
    <row customHeight="1" ht="11.25">
      <c r="A341" s="0" t="s">
        <v>16</v>
      </c>
      <c r="B341" s="0" t="s">
        <v>4544</v>
      </c>
      <c r="C341" s="0" t="s">
        <v>4545</v>
      </c>
      <c r="D341" s="0" t="s">
        <v>4544</v>
      </c>
      <c r="E341" s="0" t="s">
        <v>4545</v>
      </c>
      <c r="F341" s="0" t="s">
        <v>4574</v>
      </c>
      <c r="G341" s="0" t="s">
        <v>4575</v>
      </c>
    </row>
    <row customHeight="1" ht="11.25">
      <c r="A342" s="0" t="s">
        <v>16</v>
      </c>
      <c r="B342" s="0" t="s">
        <v>4576</v>
      </c>
      <c r="C342" s="0" t="s">
        <v>4577</v>
      </c>
      <c r="D342" s="0" t="s">
        <v>4576</v>
      </c>
      <c r="E342" s="0" t="s">
        <v>4577</v>
      </c>
      <c r="F342" s="0" t="s">
        <v>4528</v>
      </c>
      <c r="G342" s="0" t="s">
        <v>4578</v>
      </c>
    </row>
    <row customHeight="1" ht="11.25">
      <c r="A343" s="0" t="s">
        <v>16</v>
      </c>
      <c r="B343" s="0" t="s">
        <v>4579</v>
      </c>
      <c r="C343" s="0" t="s">
        <v>4580</v>
      </c>
      <c r="D343" s="0" t="s">
        <v>4579</v>
      </c>
      <c r="E343" s="0" t="s">
        <v>4580</v>
      </c>
      <c r="F343" s="0" t="s">
        <v>4528</v>
      </c>
      <c r="G343" s="0" t="s">
        <v>4581</v>
      </c>
    </row>
    <row customHeight="1" ht="11.25">
      <c r="A344" s="0" t="s">
        <v>16</v>
      </c>
      <c r="B344" s="0" t="s">
        <v>4582</v>
      </c>
      <c r="C344" s="0" t="s">
        <v>4583</v>
      </c>
      <c r="D344" s="0" t="s">
        <v>4582</v>
      </c>
      <c r="E344" s="0" t="s">
        <v>4583</v>
      </c>
      <c r="F344" s="0" t="s">
        <v>4528</v>
      </c>
      <c r="G344" s="0" t="s">
        <v>4584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C53BF-8329-5E5A-1089-0.5E8630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4680</v>
      </c>
      <c r="B1" s="836" t="s">
        <v>4681</v>
      </c>
      <c r="C1" s="836" t="s">
        <v>1185</v>
      </c>
    </row>
    <row customHeight="1" ht="11.25">
      <c r="A2" s="836">
        <v>4189678</v>
      </c>
      <c r="B2" s="836" t="s">
        <v>4682</v>
      </c>
      <c r="C2" s="836" t="s">
        <v>4683</v>
      </c>
    </row>
    <row customHeight="1" ht="11.25">
      <c r="A3" s="836">
        <v>4190415</v>
      </c>
      <c r="B3" s="836" t="s">
        <v>4684</v>
      </c>
      <c r="C3" s="836" t="s">
        <v>4683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68237-DD42-2021-59F5-0.6122F8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4685</v>
      </c>
      <c r="B1" s="164" t="s">
        <v>4686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59932-DA89-EAF7-B40D-0.F43498B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4687</v>
      </c>
      <c r="B1" s="0" t="b">
        <v>1</v>
      </c>
    </row>
    <row customHeight="1" ht="11.25">
      <c r="A2" s="0" t="s">
        <v>4688</v>
      </c>
      <c r="B2" s="0" t="b">
        <v>0</v>
      </c>
    </row>
    <row customHeight="1" ht="11.25">
      <c r="A3" s="0" t="s">
        <v>4689</v>
      </c>
      <c r="B3" s="0" t="b">
        <v>1</v>
      </c>
    </row>
    <row customHeight="1" ht="11.25">
      <c r="A4" s="0" t="s">
        <v>4690</v>
      </c>
      <c r="B4" s="0" t="b">
        <v>0</v>
      </c>
    </row>
    <row customHeight="1" ht="11.25">
      <c r="A5" s="0" t="s">
        <v>4691</v>
      </c>
      <c r="B5" s="0" t="b">
        <v>0</v>
      </c>
    </row>
    <row customHeight="1" ht="11.25">
      <c r="A6" s="0" t="s">
        <v>4692</v>
      </c>
      <c r="B6" s="0" t="b">
        <v>0</v>
      </c>
    </row>
    <row customHeight="1" ht="11.25">
      <c r="A7" s="0" t="s">
        <v>4693</v>
      </c>
      <c r="B7" s="0" t="b">
        <v>0</v>
      </c>
    </row>
    <row customHeight="1" ht="11.25">
      <c r="A8" s="0" t="s">
        <v>4694</v>
      </c>
      <c r="B8" s="0" t="b">
        <v>0</v>
      </c>
    </row>
    <row customHeight="1" ht="11.25">
      <c r="A9" s="0" t="s">
        <v>4695</v>
      </c>
      <c r="B9" s="0" t="b">
        <v>1</v>
      </c>
    </row>
    <row customHeight="1" ht="11.25">
      <c r="A10" s="0" t="s">
        <v>4696</v>
      </c>
      <c r="B10" s="0" t="b">
        <v>0</v>
      </c>
    </row>
    <row customHeight="1" ht="11.25">
      <c r="A11" s="0" t="s">
        <v>4697</v>
      </c>
      <c r="B11" s="0" t="b">
        <v>0</v>
      </c>
    </row>
    <row customHeight="1" ht="11.25">
      <c r="A12" s="0" t="s">
        <v>4698</v>
      </c>
      <c r="B12" s="0" t="b">
        <v>0</v>
      </c>
    </row>
    <row customHeight="1" ht="11.25">
      <c r="A13" s="0" t="s">
        <v>4699</v>
      </c>
      <c r="B13" s="0" t="b">
        <v>0</v>
      </c>
    </row>
    <row customHeight="1" ht="11.25">
      <c r="A14" s="0" t="s">
        <v>4700</v>
      </c>
      <c r="B14" s="0" t="b">
        <v>0</v>
      </c>
    </row>
    <row customHeight="1" ht="11.25">
      <c r="A15" s="0" t="s">
        <v>4701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C5818-C2BC-9469-BB0A-0.74D58F5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C8E0B-5A7D-104E-9013-0.B67254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4702</v>
      </c>
      <c r="B1" s="68" t="s">
        <v>4703</v>
      </c>
    </row>
    <row customHeight="1" ht="11.25">
      <c r="A2" s="65" t="s">
        <v>4704</v>
      </c>
      <c r="B2" s="65" t="s">
        <v>4705</v>
      </c>
    </row>
    <row customHeight="1" ht="11.25">
      <c r="A3" s="65" t="s">
        <v>4706</v>
      </c>
      <c r="B3" s="65" t="s">
        <v>4707</v>
      </c>
    </row>
    <row customHeight="1" ht="11.25">
      <c r="A4" s="65" t="s">
        <v>4708</v>
      </c>
      <c r="B4" s="65" t="s">
        <v>4709</v>
      </c>
    </row>
    <row customHeight="1" ht="11.25">
      <c r="A5" s="65" t="s">
        <v>4710</v>
      </c>
      <c r="B5" s="65" t="s">
        <v>4711</v>
      </c>
    </row>
    <row customHeight="1" ht="11.25">
      <c r="A6" s="65" t="s">
        <v>4712</v>
      </c>
      <c r="B6" s="65" t="s">
        <v>4713</v>
      </c>
    </row>
    <row customHeight="1" ht="11.25">
      <c r="A7" s="65" t="s">
        <v>4714</v>
      </c>
      <c r="B7" s="65" t="s">
        <v>4715</v>
      </c>
    </row>
    <row customHeight="1" ht="11.25">
      <c r="A8" s="65" t="s">
        <v>4716</v>
      </c>
      <c r="B8" s="65" t="s">
        <v>4717</v>
      </c>
    </row>
    <row customHeight="1" ht="11.25">
      <c r="A9" s="65" t="s">
        <v>4718</v>
      </c>
      <c r="B9" s="65" t="s">
        <v>4719</v>
      </c>
    </row>
    <row customHeight="1" ht="11.25">
      <c r="A10" s="65" t="s">
        <v>4720</v>
      </c>
      <c r="B10" s="65" t="s">
        <v>4721</v>
      </c>
    </row>
    <row customHeight="1" ht="11.25">
      <c r="A11" s="65" t="s">
        <v>4722</v>
      </c>
      <c r="B11" s="65" t="s">
        <v>4723</v>
      </c>
    </row>
    <row customHeight="1" ht="11.25">
      <c r="A12" s="65" t="s">
        <v>4724</v>
      </c>
      <c r="B12" s="65" t="s">
        <v>4725</v>
      </c>
    </row>
    <row customHeight="1" ht="11.25">
      <c r="A13" s="65" t="s">
        <v>4726</v>
      </c>
      <c r="B13" s="65" t="s">
        <v>4727</v>
      </c>
    </row>
    <row customHeight="1" ht="11.25">
      <c r="A14" s="65" t="s">
        <v>4728</v>
      </c>
      <c r="B14" s="65" t="s">
        <v>4729</v>
      </c>
    </row>
    <row customHeight="1" ht="11.25">
      <c r="A15" s="65" t="s">
        <v>4730</v>
      </c>
      <c r="B15" s="65" t="s">
        <v>4731</v>
      </c>
    </row>
    <row customHeight="1" ht="11.25">
      <c r="A16" s="65" t="s">
        <v>4732</v>
      </c>
      <c r="B16" s="65" t="s">
        <v>4733</v>
      </c>
    </row>
    <row customHeight="1" ht="11.25">
      <c r="A17" s="65" t="s">
        <v>4734</v>
      </c>
      <c r="B17" s="65" t="s">
        <v>4735</v>
      </c>
    </row>
    <row customHeight="1" ht="11.25">
      <c r="A18" s="65" t="s">
        <v>4736</v>
      </c>
      <c r="B18" s="65" t="s">
        <v>4737</v>
      </c>
    </row>
    <row customHeight="1" ht="11.25">
      <c r="A19" s="65" t="s">
        <v>4738</v>
      </c>
      <c r="B19" s="65" t="s">
        <v>4739</v>
      </c>
    </row>
    <row customHeight="1" ht="11.25">
      <c r="A20" s="65" t="s">
        <v>4740</v>
      </c>
      <c r="B20" s="65" t="s">
        <v>4741</v>
      </c>
    </row>
    <row customHeight="1" ht="11.25">
      <c r="A21" s="65" t="s">
        <v>4742</v>
      </c>
      <c r="B21" s="65" t="s">
        <v>4743</v>
      </c>
    </row>
    <row customHeight="1" ht="11.25">
      <c r="A22" s="65" t="s">
        <v>4744</v>
      </c>
      <c r="B22" s="65" t="s">
        <v>4745</v>
      </c>
    </row>
    <row customHeight="1" ht="11.25">
      <c r="A23" s="65" t="s">
        <v>4746</v>
      </c>
      <c r="B23" s="65" t="s">
        <v>4747</v>
      </c>
    </row>
    <row customHeight="1" ht="11.25">
      <c r="A24" s="65" t="s">
        <v>4748</v>
      </c>
      <c r="B24" s="65" t="s">
        <v>4749</v>
      </c>
    </row>
    <row customHeight="1" ht="11.25">
      <c r="A25" s="65" t="s">
        <v>4750</v>
      </c>
      <c r="B25" s="65" t="s">
        <v>4751</v>
      </c>
    </row>
    <row customHeight="1" ht="11.25">
      <c r="A26" s="65" t="s">
        <v>4752</v>
      </c>
      <c r="B26" s="65" t="s">
        <v>4753</v>
      </c>
    </row>
    <row customHeight="1" ht="11.25">
      <c r="A27" s="65" t="s">
        <v>4754</v>
      </c>
      <c r="B27" s="65" t="s">
        <v>4755</v>
      </c>
    </row>
    <row customHeight="1" ht="11.25">
      <c r="A28" s="65" t="s">
        <v>4756</v>
      </c>
      <c r="B28" s="65" t="s">
        <v>4757</v>
      </c>
    </row>
    <row customHeight="1" ht="11.25">
      <c r="A29" s="65" t="s">
        <v>4758</v>
      </c>
      <c r="B29" s="65" t="s">
        <v>4759</v>
      </c>
    </row>
    <row customHeight="1" ht="11.25">
      <c r="A30" s="65" t="s">
        <v>4760</v>
      </c>
      <c r="B30" s="65" t="s">
        <v>4761</v>
      </c>
    </row>
    <row customHeight="1" ht="11.25">
      <c r="A31" s="65" t="s">
        <v>4762</v>
      </c>
      <c r="B31" s="65" t="s">
        <v>4763</v>
      </c>
    </row>
    <row customHeight="1" ht="11.25">
      <c r="A32" s="65" t="s">
        <v>4764</v>
      </c>
      <c r="B32" s="65" t="s">
        <v>4765</v>
      </c>
    </row>
    <row customHeight="1" ht="11.25">
      <c r="A33" s="65" t="s">
        <v>4766</v>
      </c>
      <c r="B33" s="65" t="s">
        <v>4767</v>
      </c>
    </row>
    <row customHeight="1" ht="11.25">
      <c r="A34" s="65" t="s">
        <v>4768</v>
      </c>
      <c r="B34" s="65" t="s">
        <v>4769</v>
      </c>
    </row>
    <row customHeight="1" ht="11.25">
      <c r="A35" s="65" t="s">
        <v>4770</v>
      </c>
      <c r="B35" s="65" t="s">
        <v>4771</v>
      </c>
    </row>
    <row customHeight="1" ht="11.25">
      <c r="A36" s="65" t="s">
        <v>4772</v>
      </c>
      <c r="B36" s="65" t="s">
        <v>4773</v>
      </c>
    </row>
    <row customHeight="1" ht="11.25">
      <c r="A37" s="65" t="s">
        <v>4774</v>
      </c>
      <c r="B37" s="65" t="s">
        <v>4775</v>
      </c>
    </row>
    <row customHeight="1" ht="11.25">
      <c r="A38" s="65" t="s">
        <v>4776</v>
      </c>
      <c r="B38" s="65" t="s">
        <v>4777</v>
      </c>
    </row>
    <row customHeight="1" ht="11.25">
      <c r="A39" s="65" t="s">
        <v>4778</v>
      </c>
      <c r="B39" s="65" t="s">
        <v>4779</v>
      </c>
    </row>
    <row customHeight="1" ht="11.25">
      <c r="A40" s="65" t="s">
        <v>4780</v>
      </c>
      <c r="B40" s="65" t="s">
        <v>4781</v>
      </c>
    </row>
    <row customHeight="1" ht="11.25">
      <c r="A41" s="65" t="s">
        <v>4782</v>
      </c>
      <c r="B41" s="65" t="s">
        <v>4783</v>
      </c>
    </row>
    <row customHeight="1" ht="11.25">
      <c r="A42" s="65" t="s">
        <v>4784</v>
      </c>
      <c r="B42" s="65" t="s">
        <v>4785</v>
      </c>
    </row>
    <row customHeight="1" ht="11.25">
      <c r="A43" s="65" t="s">
        <v>4786</v>
      </c>
      <c r="B43" s="65" t="s">
        <v>4787</v>
      </c>
    </row>
    <row customHeight="1" ht="11.25">
      <c r="A44" s="65" t="s">
        <v>4788</v>
      </c>
      <c r="B44" s="65" t="s">
        <v>4789</v>
      </c>
    </row>
    <row customHeight="1" ht="11.25">
      <c r="A45" s="65" t="s">
        <v>4790</v>
      </c>
      <c r="B45" s="65" t="s">
        <v>4791</v>
      </c>
    </row>
    <row customHeight="1" ht="11.25">
      <c r="A46" s="65" t="s">
        <v>4792</v>
      </c>
      <c r="B46" s="65" t="s">
        <v>4793</v>
      </c>
    </row>
    <row customHeight="1" ht="11.25">
      <c r="A47" s="65" t="s">
        <v>4794</v>
      </c>
      <c r="B47" s="65" t="s">
        <v>4795</v>
      </c>
    </row>
    <row customHeight="1" ht="11.25">
      <c r="A48" s="65" t="s">
        <v>4796</v>
      </c>
      <c r="B48" s="65" t="s">
        <v>4797</v>
      </c>
    </row>
    <row customHeight="1" ht="11.25">
      <c r="A49" s="65" t="s">
        <v>4798</v>
      </c>
      <c r="B49" s="65" t="s">
        <v>4799</v>
      </c>
    </row>
    <row customHeight="1" ht="11.25">
      <c r="A50" s="65" t="s">
        <v>4800</v>
      </c>
      <c r="B50" s="65" t="s">
        <v>4801</v>
      </c>
    </row>
    <row customHeight="1" ht="11.25">
      <c r="A51" s="65" t="s">
        <v>4802</v>
      </c>
      <c r="B51" s="65" t="s">
        <v>4803</v>
      </c>
    </row>
    <row customHeight="1" ht="11.25">
      <c r="A52" s="65" t="s">
        <v>4804</v>
      </c>
      <c r="B52" s="65" t="s">
        <v>4805</v>
      </c>
    </row>
    <row customHeight="1" ht="11.25">
      <c r="A53" s="65" t="s">
        <v>4806</v>
      </c>
      <c r="B53" s="65" t="s">
        <v>4807</v>
      </c>
    </row>
    <row customHeight="1" ht="11.25">
      <c r="A54" s="65" t="s">
        <v>4808</v>
      </c>
      <c r="B54" s="65" t="s">
        <v>4809</v>
      </c>
    </row>
    <row customHeight="1" ht="11.25">
      <c r="A55" s="65" t="s">
        <v>4810</v>
      </c>
      <c r="B55" s="65" t="s">
        <v>4811</v>
      </c>
    </row>
    <row customHeight="1" ht="11.25">
      <c r="A56" s="65" t="s">
        <v>4812</v>
      </c>
      <c r="B56" s="65" t="s">
        <v>4813</v>
      </c>
    </row>
    <row customHeight="1" ht="11.25">
      <c r="A57" s="65" t="s">
        <v>4814</v>
      </c>
      <c r="B57" s="65" t="s">
        <v>4815</v>
      </c>
    </row>
    <row customHeight="1" ht="11.25">
      <c r="A58" s="65" t="s">
        <v>4816</v>
      </c>
      <c r="B58" s="65" t="s">
        <v>4817</v>
      </c>
    </row>
    <row customHeight="1" ht="11.25">
      <c r="A59" s="65" t="s">
        <v>4818</v>
      </c>
      <c r="B59" s="65" t="s">
        <v>4819</v>
      </c>
    </row>
    <row customHeight="1" ht="11.25">
      <c r="A60" s="65" t="s">
        <v>4820</v>
      </c>
      <c r="B60" s="65" t="s">
        <v>4821</v>
      </c>
    </row>
    <row customHeight="1" ht="11.25">
      <c r="A61" s="65"/>
      <c r="B61" s="65" t="s">
        <v>4822</v>
      </c>
    </row>
    <row customHeight="1" ht="11.25">
      <c r="A62" s="65"/>
      <c r="B62" s="65" t="s">
        <v>4823</v>
      </c>
    </row>
    <row customHeight="1" ht="11.25">
      <c r="A63" s="65"/>
      <c r="B63" s="65" t="s">
        <v>4824</v>
      </c>
    </row>
    <row customHeight="1" ht="11.25">
      <c r="A64" s="65"/>
      <c r="B64" s="65" t="s">
        <v>4825</v>
      </c>
    </row>
    <row customHeight="1" ht="11.25">
      <c r="A65" s="65"/>
      <c r="B65" s="65" t="s">
        <v>4826</v>
      </c>
    </row>
    <row customHeight="1" ht="11.25">
      <c r="A66" s="65"/>
      <c r="B66" s="65" t="s">
        <v>4827</v>
      </c>
    </row>
    <row customHeight="1" ht="11.25">
      <c r="A67" s="65"/>
      <c r="B67" s="65" t="s">
        <v>4828</v>
      </c>
    </row>
    <row customHeight="1" ht="11.25">
      <c r="A68" s="65"/>
      <c r="B68" s="65" t="s">
        <v>4829</v>
      </c>
    </row>
    <row customHeight="1" ht="11.25">
      <c r="A69" s="65"/>
      <c r="B69" s="65" t="s">
        <v>4830</v>
      </c>
    </row>
    <row customHeight="1" ht="11.25">
      <c r="A70" s="65"/>
      <c r="B70" s="65" t="s">
        <v>4831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CC041-7D55-196D-793B-0.A6EF0D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4832</v>
      </c>
    </row>
    <row customHeight="1" ht="90">
      <c r="B2" s="95" t="s">
        <v>4833</v>
      </c>
    </row>
    <row customHeight="1" ht="67.5">
      <c r="B3" s="95" t="s">
        <v>4834</v>
      </c>
    </row>
    <row customHeight="1" ht="33.75">
      <c r="B4" s="95" t="s">
        <v>4835</v>
      </c>
    </row>
    <row customHeight="1" ht="11.25">
      <c r="B5" s="95" t="s">
        <v>4836</v>
      </c>
    </row>
    <row customHeight="1" ht="22.5">
      <c r="B6" s="95" t="s">
        <v>4837</v>
      </c>
    </row>
    <row customHeight="1" ht="22.5">
      <c r="B7" s="95" t="s">
        <v>4838</v>
      </c>
    </row>
    <row customHeight="1" ht="22.5">
      <c r="B8" s="95" t="s">
        <v>4839</v>
      </c>
    </row>
    <row customHeight="1" ht="22.5">
      <c r="B9" s="95" t="s">
        <v>4840</v>
      </c>
    </row>
    <row customHeight="1" ht="56.25">
      <c r="B10" s="95" t="s">
        <v>4841</v>
      </c>
    </row>
    <row customHeight="1" ht="12.75">
      <c r="B11" s="160" t="s">
        <v>4842</v>
      </c>
    </row>
    <row customHeight="1" ht="11.25">
      <c r="B12" s="94" t="s">
        <v>4843</v>
      </c>
    </row>
    <row customHeight="1" ht="22.5">
      <c r="B13" s="95" t="s">
        <v>4844</v>
      </c>
    </row>
    <row customHeight="1" ht="67.5">
      <c r="B14" s="95" t="s">
        <v>4845</v>
      </c>
    </row>
    <row customHeight="1" ht="22.5">
      <c r="B15" s="95" t="s">
        <v>4846</v>
      </c>
    </row>
    <row customHeight="1" ht="11.25">
      <c r="B16" s="94" t="s">
        <v>4847</v>
      </c>
      <c r="D16" s="101"/>
    </row>
    <row customHeight="1" ht="33.75">
      <c r="B17" s="95" t="s">
        <v>4848</v>
      </c>
    </row>
    <row customHeight="1" ht="33.75">
      <c r="B18" s="95" t="s">
        <v>4849</v>
      </c>
    </row>
    <row customHeight="1" ht="11.25">
      <c r="B19" s="95" t="s">
        <v>4850</v>
      </c>
    </row>
    <row customHeight="1" ht="33.75">
      <c r="B20" s="95" t="s">
        <v>4851</v>
      </c>
    </row>
    <row customHeight="1" ht="11.25">
      <c r="B21" s="94" t="s">
        <v>4852</v>
      </c>
    </row>
    <row customHeight="1" ht="11.25">
      <c r="B22" s="95" t="s">
        <v>4853</v>
      </c>
    </row>
    <row r="24" customHeight="1" ht="22.5">
      <c r="B24" s="162" t="s">
        <v>4854</v>
      </c>
    </row>
    <row r="26" customHeight="1" ht="11.25">
      <c r="B26" s="94" t="s">
        <v>4855</v>
      </c>
    </row>
    <row customHeight="1" ht="22.5">
      <c r="B27" s="161" t="s">
        <v>403</v>
      </c>
    </row>
    <row customHeight="1" ht="56.25">
      <c r="B28" s="161" t="s">
        <v>4856</v>
      </c>
    </row>
    <row customHeight="1" ht="11.25">
      <c r="B29" s="211" t="s">
        <v>4857</v>
      </c>
    </row>
    <row customHeight="1" ht="22.5">
      <c r="B30" s="161" t="s">
        <v>4858</v>
      </c>
    </row>
    <row r="32" customHeight="1" ht="11.25">
      <c r="A32" s="189"/>
      <c r="B32" s="190" t="s">
        <v>4859</v>
      </c>
    </row>
    <row customHeight="1" ht="14.25">
      <c r="A33" s="191">
        <v>1</v>
      </c>
      <c r="B33" s="192" t="s">
        <v>4860</v>
      </c>
    </row>
    <row customHeight="1" ht="14.25">
      <c r="A34" s="191">
        <v>2</v>
      </c>
      <c r="B34" s="192" t="s">
        <v>4861</v>
      </c>
    </row>
    <row customHeight="1" ht="11.25">
      <c r="B35" s="190" t="s">
        <v>4862</v>
      </c>
    </row>
    <row customHeight="1" ht="11.25">
      <c r="B36" s="192" t="s">
        <v>4863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D84CC-E00D-8825-C111-0.9CFBDC7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112</v>
      </c>
      <c r="E2" s="2236"/>
      <c r="F2" s="1626"/>
      <c r="G2" s="1621" t="s">
        <v>112</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"СамРЭК-Тепло Жигулевск"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91</v>
      </c>
      <c r="E11" s="2224" t="s">
        <v>108</v>
      </c>
      <c r="F11" s="2193" t="s">
        <v>91</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